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521" windowWidth="8895" windowHeight="11385" firstSheet="3" activeTab="8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v" sheetId="7" r:id="rId7"/>
    <sheet name="0503779b" sheetId="8" r:id="rId8"/>
    <sheet name="0503779t" sheetId="9" r:id="rId9"/>
  </sheets>
  <definedNames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'Оглавление'!$J$3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  <definedName name="_xlnm.Print_Area" localSheetId="2">'0503737_4'!$A$1:$J$159</definedName>
    <definedName name="_xlnm.Print_Area" localSheetId="3">'0503737_5'!$A$1:$J$159</definedName>
    <definedName name="_xlnm.Print_Area" localSheetId="4">'0503737_6'!$A$1:$J$159</definedName>
    <definedName name="_xlnm.Print_Area" localSheetId="5">'0503737_7'!$A$1:$J$159</definedName>
  </definedNames>
  <calcPr fullCalcOnLoad="1"/>
</workbook>
</file>

<file path=xl/sharedStrings.xml><?xml version="1.0" encoding="utf-8"?>
<sst xmlns="http://schemas.openxmlformats.org/spreadsheetml/2006/main" count="2205" uniqueCount="333">
  <si>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</si>
  <si>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</si>
  <si>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</si>
  <si>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</si>
  <si>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</si>
  <si>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</si>
  <si>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</si>
  <si>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</si>
  <si>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</si>
  <si>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</si>
  <si>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</si>
  <si>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</si>
  <si>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</si>
  <si>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</si>
  <si>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</si>
  <si>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</si>
  <si>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</si>
  <si>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</si>
  <si>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</si>
  <si>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</si>
  <si>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</si>
  <si>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</si>
  <si>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</si>
  <si>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</si>
  <si>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</si>
  <si>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</si>
  <si>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</si>
  <si>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</si>
  <si>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</si>
  <si>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171</t>
  </si>
  <si>
    <t>092</t>
  </si>
  <si>
    <t>172</t>
  </si>
  <si>
    <t>из них:</t>
  </si>
  <si>
    <t>093</t>
  </si>
  <si>
    <t>096</t>
  </si>
  <si>
    <t>173</t>
  </si>
  <si>
    <t>Прочие доходы</t>
  </si>
  <si>
    <t>180</t>
  </si>
  <si>
    <t>101</t>
  </si>
  <si>
    <t>102</t>
  </si>
  <si>
    <t>103</t>
  </si>
  <si>
    <t>104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</si>
  <si>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</si>
  <si>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</si>
  <si>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</si>
  <si>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</si>
  <si>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</si>
  <si>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</si>
  <si>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</si>
  <si>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</si>
  <si>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</si>
  <si>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</si>
  <si>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</si>
  <si>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</si>
  <si>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</si>
  <si>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</si>
  <si>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</si>
  <si>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</si>
  <si>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</si>
  <si>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</si>
  <si>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</si>
  <si>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</si>
  <si>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</si>
  <si>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</si>
  <si>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</si>
  <si>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</si>
  <si>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</si>
  <si>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</si>
  <si>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</si>
  <si>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</si>
  <si>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</si>
  <si>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</si>
  <si>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</si>
  <si>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</si>
  <si>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</si>
  <si>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</si>
  <si>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</si>
  <si>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</si>
  <si>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</si>
  <si>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</si>
  <si>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</si>
  <si>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</si>
  <si>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</si>
  <si>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</si>
  <si>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242</t>
  </si>
  <si>
    <t>Безвозмездные перечисления бюджетам</t>
  </si>
  <si>
    <t>250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</si>
  <si>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</si>
  <si>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</si>
  <si>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</si>
  <si>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</si>
  <si>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</si>
  <si>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</si>
  <si>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</si>
  <si>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</si>
  <si>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243</t>
  </si>
  <si>
    <t>263</t>
  </si>
  <si>
    <t>Прочие расходы</t>
  </si>
  <si>
    <t>290</t>
  </si>
  <si>
    <t xml:space="preserve"> Наименование показателя</t>
  </si>
  <si>
    <t>270</t>
  </si>
  <si>
    <t>261</t>
  </si>
  <si>
    <t>271</t>
  </si>
  <si>
    <t>264</t>
  </si>
  <si>
    <t>272</t>
  </si>
  <si>
    <t>273</t>
  </si>
  <si>
    <t>300</t>
  </si>
  <si>
    <t>310</t>
  </si>
  <si>
    <t>320</t>
  </si>
  <si>
    <t>410</t>
  </si>
  <si>
    <t>330</t>
  </si>
  <si>
    <t>420</t>
  </si>
  <si>
    <t>430</t>
  </si>
  <si>
    <t>340</t>
  </si>
  <si>
    <t>440</t>
  </si>
  <si>
    <t>510</t>
  </si>
  <si>
    <t>610</t>
  </si>
  <si>
    <t>520</t>
  </si>
  <si>
    <t>620</t>
  </si>
  <si>
    <t>530</t>
  </si>
  <si>
    <t>630</t>
  </si>
  <si>
    <t>540</t>
  </si>
  <si>
    <t>640</t>
  </si>
  <si>
    <t>550</t>
  </si>
  <si>
    <t>650</t>
  </si>
  <si>
    <t>521</t>
  </si>
  <si>
    <t>710</t>
  </si>
  <si>
    <t>810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</si>
  <si>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</si>
  <si>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</si>
  <si>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</si>
  <si>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</si>
  <si>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</si>
  <si>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</si>
  <si>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</si>
  <si>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</si>
  <si>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031</t>
  </si>
  <si>
    <t>094</t>
  </si>
  <si>
    <t>625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</si>
  <si>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</si>
  <si>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</si>
  <si>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</si>
  <si>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</si>
  <si>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</si>
  <si>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</si>
  <si>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</si>
  <si>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</si>
  <si>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</si>
  <si>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по ОКАТО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</si>
  <si>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</si>
  <si>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</si>
  <si>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</si>
  <si>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</si>
  <si>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</si>
  <si>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</si>
  <si>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</si>
  <si>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</si>
  <si>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</si>
  <si>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Утверждено</t>
  </si>
  <si>
    <t>Исполнено плановых назначений</t>
  </si>
  <si>
    <t>Не исполнено</t>
  </si>
  <si>
    <t>плановых</t>
  </si>
  <si>
    <t>через лицевые счета</t>
  </si>
  <si>
    <t>через банковские счета</t>
  </si>
  <si>
    <t>через кассу</t>
  </si>
  <si>
    <t>некассовыми</t>
  </si>
  <si>
    <t>назначений</t>
  </si>
  <si>
    <t>учреждения</t>
  </si>
  <si>
    <t>операциями</t>
  </si>
  <si>
    <t>4</t>
  </si>
  <si>
    <t>5</t>
  </si>
  <si>
    <t>8</t>
  </si>
  <si>
    <t>9</t>
  </si>
  <si>
    <t>от аренды активов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</si>
  <si>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</si>
  <si>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</si>
  <si>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x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</si>
  <si>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</si>
  <si>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</si>
  <si>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</si>
  <si>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</si>
  <si>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</si>
  <si>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от выбытий ценных бумаг, кроме акций</t>
  </si>
  <si>
    <t xml:space="preserve">от выбытий акций </t>
  </si>
  <si>
    <t>097</t>
  </si>
  <si>
    <t>от выбытий иных финансовых активов</t>
  </si>
  <si>
    <t>098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</si>
  <si>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</si>
  <si>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</si>
  <si>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</si>
  <si>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</si>
  <si>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2. Расходы учреждения</t>
  </si>
  <si>
    <t>Форма 0503737  с.2</t>
  </si>
  <si>
    <t>через лицевые</t>
  </si>
  <si>
    <t>через банковские</t>
  </si>
  <si>
    <t>счета</t>
  </si>
  <si>
    <t xml:space="preserve"> счета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</si>
  <si>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</si>
  <si>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</si>
  <si>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перечисления наднациональным организациям и правительствам иностранных государств</t>
  </si>
  <si>
    <t>пенсии, пособия, выплачиваемые организациями сектора государственного управления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</si>
  <si>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</si>
  <si>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</si>
  <si>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</si>
  <si>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</si>
  <si>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</si>
  <si>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</si>
  <si>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>500</t>
  </si>
  <si>
    <t xml:space="preserve">                           из них: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</si>
  <si>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</si>
  <si>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</si>
  <si>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</si>
  <si>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 / профицит)</t>
  </si>
  <si>
    <t>х</t>
  </si>
  <si>
    <t>3. Источники финансирования дефицита средств учреждения</t>
  </si>
  <si>
    <t>Форма 0503737 с.4</t>
  </si>
  <si>
    <t xml:space="preserve">Внутренние источники </t>
  </si>
  <si>
    <t>поступления от погашения займов (ссуд)</t>
  </si>
  <si>
    <t>525</t>
  </si>
  <si>
    <t xml:space="preserve">выплаты по предоставлению займов (ссуд) </t>
  </si>
  <si>
    <t>526</t>
  </si>
  <si>
    <t>поступления заимствований от резидентов</t>
  </si>
  <si>
    <t>527</t>
  </si>
  <si>
    <t>погашение заимствований от нерезидентов</t>
  </si>
  <si>
    <t>528</t>
  </si>
  <si>
    <t>Внешние источники</t>
  </si>
  <si>
    <t>621</t>
  </si>
  <si>
    <t>626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</si>
  <si>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</si>
  <si>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</si>
  <si>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</si>
  <si>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</si>
  <si>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</si>
  <si>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</si>
  <si>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</si>
  <si>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</si>
  <si>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</si>
  <si>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Форма 0503737 с.5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</si>
  <si>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</si>
  <si>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</si>
  <si>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</si>
  <si>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</si>
  <si>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</si>
  <si>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</si>
  <si>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</si>
  <si>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</si>
  <si>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</si>
  <si>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</si>
  <si>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</si>
  <si>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</si>
  <si>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</si>
  <si>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</si>
  <si>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</si>
  <si>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</si>
  <si>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</si>
  <si>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</si>
  <si>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</si>
  <si>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</si>
  <si>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</si>
  <si>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9"/>
        <rFont val="Arial Cyr"/>
        <family val="0"/>
      </rPr>
      <t xml:space="preserve"> - всего</t>
    </r>
  </si>
  <si>
    <r>
      <t>Источники финансирования дефицита средств</t>
    </r>
    <r>
      <rPr>
        <sz val="9"/>
        <rFont val="Arial Cyr"/>
        <family val="0"/>
      </rPr>
      <t xml:space="preserve"> - всего (стр.520+стр.620+стр.700+стр.820+стр.830)</t>
    </r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</si>
  <si>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</si>
  <si>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</si>
  <si>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</si>
  <si>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 xml:space="preserve">бюджетные инвестиции </t>
  </si>
  <si>
    <t>ОМС</t>
  </si>
  <si>
    <t>По состоянию на</t>
  </si>
  <si>
    <t>000000</t>
  </si>
  <si>
    <t>000</t>
  </si>
  <si>
    <t>ОКАТО</t>
  </si>
  <si>
    <t>000000000</t>
  </si>
  <si>
    <t>Организация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</si>
  <si>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</si>
  <si>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</si>
  <si>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</si>
  <si>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</si>
  <si>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</si>
  <si>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</si>
  <si>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</si>
  <si>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</si>
  <si>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</si>
  <si>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</si>
  <si>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с.3</t>
  </si>
  <si>
    <t>Форма 0503737  с.4</t>
  </si>
  <si>
    <t>Форма 0503737  с.5</t>
  </si>
  <si>
    <t xml:space="preserve">                                          (подпись)                            (расшифровка подписи)</t>
  </si>
  <si>
    <t xml:space="preserve">                                               (подпись)                    (расшифровка подписи)</t>
  </si>
  <si>
    <t>Руководитель финансово-     _________________       ____________________</t>
  </si>
  <si>
    <r>
      <t xml:space="preserve">экономической службы                     </t>
    </r>
    <r>
      <rPr>
        <sz val="8"/>
        <rFont val="Arial Cyr"/>
        <family val="0"/>
      </rPr>
      <t xml:space="preserve"> (подпись)                     (расшифровка подписи)</t>
    </r>
  </si>
  <si>
    <t xml:space="preserve"> Форма 0503737  с.3</t>
  </si>
  <si>
    <t>курсовая разница</t>
  </si>
  <si>
    <t>погашение заимствований от резидентов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</si>
  <si>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</si>
  <si>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</si>
  <si>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</si>
  <si>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</si>
  <si>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деятельность с целевыми средствами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</si>
  <si>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</si>
  <si>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</si>
  <si>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</si>
  <si>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</si>
  <si>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</si>
  <si>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</si>
  <si>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1. Счета в кредитных организациях</t>
  </si>
  <si>
    <t>020120000</t>
  </si>
  <si>
    <t>Итого по разделу 1</t>
  </si>
  <si>
    <t>2. Счета в финансовом органе</t>
  </si>
  <si>
    <t>020110000</t>
  </si>
  <si>
    <t>Итого по разделу 2</t>
  </si>
  <si>
    <t>3. Средства в Кассе учреждения</t>
  </si>
  <si>
    <t>020134000</t>
  </si>
  <si>
    <t>Итого по разделу 3</t>
  </si>
  <si>
    <t>Всего:</t>
  </si>
  <si>
    <t>деятельность по оказанию услуг (работ)</t>
  </si>
  <si>
    <t>средства во временном распоряжении</t>
  </si>
  <si>
    <r>
      <t xml:space="preserve">через банковские счета </t>
    </r>
    <r>
      <rPr>
        <b/>
        <sz val="8"/>
        <rFont val="Arial Cyr"/>
        <family val="0"/>
      </rPr>
      <t>Область         ( АУП)</t>
    </r>
  </si>
  <si>
    <r>
      <t xml:space="preserve">учреждения </t>
    </r>
    <r>
      <rPr>
        <b/>
        <sz val="8"/>
        <rFont val="Arial Cyr"/>
        <family val="0"/>
      </rPr>
      <t>Область (пед. работники)</t>
    </r>
  </si>
  <si>
    <t xml:space="preserve">через кассу </t>
  </si>
  <si>
    <r>
      <t xml:space="preserve">через лицевые счета </t>
    </r>
    <r>
      <rPr>
        <b/>
        <sz val="8"/>
        <rFont val="Arial Cyr"/>
        <family val="0"/>
      </rPr>
      <t>Местный</t>
    </r>
  </si>
  <si>
    <r>
      <t xml:space="preserve">через банковские счета </t>
    </r>
    <r>
      <rPr>
        <b/>
        <sz val="8"/>
        <rFont val="Arial Cyr"/>
        <family val="0"/>
      </rPr>
      <t>Областной</t>
    </r>
  </si>
  <si>
    <r>
      <t xml:space="preserve">учреждения </t>
    </r>
    <r>
      <rPr>
        <b/>
        <sz val="8"/>
        <rFont val="Arial Cyr"/>
        <family val="0"/>
      </rPr>
      <t>Федеральный</t>
    </r>
  </si>
  <si>
    <t>АССИГНОВАНИЯ</t>
  </si>
  <si>
    <t>МБОУ  СОШ №83</t>
  </si>
  <si>
    <t>УО Ногинского муниципального района</t>
  </si>
  <si>
    <t>42233741</t>
  </si>
  <si>
    <t xml:space="preserve"> Руководитель   __________________      _Креузова Н.И._______________________</t>
  </si>
  <si>
    <t>Главный бухгалтер ________________   _Гудкова И.В.______________________</t>
  </si>
  <si>
    <t>420111000</t>
  </si>
  <si>
    <t>520111000</t>
  </si>
  <si>
    <t>Всего</t>
  </si>
  <si>
    <t>220111000</t>
  </si>
  <si>
    <t>320111000</t>
  </si>
  <si>
    <t>1 ноября 2015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</si>
</sst>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 &quot;"/>
    <numFmt numFmtId="177" formatCode="#,##0.00_р_.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_ ;[Red]\-#,##0.00_ \ ;\-&quot;_ &quot;"/>
    <numFmt numFmtId="187" formatCode="[$-F800]dddd\,\ mmmm\ dd\,\ yyyy"/>
    <numFmt numFmtId="188" formatCode="[$-FC19]d\ mmmm\ yyyy\ &quot;г.&quot;"/>
    <numFmt numFmtId="189" formatCode="#\ ##0.00_ ;[Red]\-#\ ##0.00\ ;\-&quot;   &quot;"/>
    <numFmt numFmtId="190" formatCode="#\ ##0.00_ ;[Red]\-#\ ##0.00_;\-\ \ \ "/>
    <numFmt numFmtId="191" formatCode="#&quot; &quot;##0.00_ ;[Red]\-#&quot; &quot;##0.00_;\-&quot;   &quot;"/>
    <numFmt numFmtId="192" formatCode="#,##0_ ;[Red]\-#,##0\ ;\-\ \ \ "/>
    <numFmt numFmtId="193" formatCode="###,000_ ;[Red]\-###,000_;\-\ \ \ "/>
    <numFmt numFmtId="194" formatCode="#\ ##0.00_ ;[Red]\-#\ ##0.00_ ;\-\ \ \ "/>
    <numFmt numFmtId="195" formatCode="#,##0.00_ ;[Red]\-#,##0.00_ ;\-\ "/>
    <numFmt numFmtId="196" formatCode="#\ ##0.00_ ;[Red]\-#\ ##0.00_ ;\-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00"/>
    <numFmt numFmtId="206" formatCode="d\ mmmm\,\ yyyy"/>
    <numFmt numFmtId="207" formatCode="0000"/>
    <numFmt numFmtId="208" formatCode="00"/>
    <numFmt numFmtId="209" formatCode="d/mm/yyyy"/>
    <numFmt numFmtId="210" formatCode="d/m"/>
    <numFmt numFmtId="211" formatCode="#,##0.00&quot;р.&quot;;[Red]#,##0.00&quot;р.&quot;"/>
    <numFmt numFmtId="212" formatCode="0.00;[Red]0.00"/>
    <numFmt numFmtId="213" formatCode="###,000_ ;[Red]\-###,000_;\-\ "/>
    <numFmt numFmtId="214" formatCode="0.00_ ;[Red]\-0.00\ "/>
    <numFmt numFmtId="215" formatCode="#\ ##,000_ ;[Red]\-#\ ##,000_ ;\-\ \ "/>
    <numFmt numFmtId="216" formatCode="#,##0.00_ ;[Red]\-#,##0.00_ ;\-\ \ "/>
    <numFmt numFmtId="217" formatCode="000000"/>
    <numFmt numFmtId="218" formatCode="#,##0.00_ ;[Red]\-#,##0.00\ "/>
    <numFmt numFmtId="219" formatCode="#,##0_р_."/>
    <numFmt numFmtId="220" formatCode="0.0%"/>
    <numFmt numFmtId="221" formatCode="#,##0.00_ ;[Red]\-#,##0.00_ ;"/>
  </numFmts>
  <fonts count="38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0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63">
    <xf numFmtId="0" fontId="0" fillId="0" borderId="0" xfId="0" applyAlignment="1">
      <alignment/>
    </xf>
    <xf numFmtId="0" fontId="6" fillId="0" borderId="0" xfId="54" applyAlignment="1">
      <alignment horizontal="center"/>
      <protection/>
    </xf>
    <xf numFmtId="0" fontId="6" fillId="0" borderId="0" xfId="54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>
      <alignment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right" vertical="center" indent="1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Continuous"/>
      <protection/>
    </xf>
    <xf numFmtId="0" fontId="18" fillId="0" borderId="12" xfId="54" applyFont="1" applyFill="1" applyBorder="1" applyAlignment="1">
      <alignment/>
      <protection/>
    </xf>
    <xf numFmtId="49" fontId="18" fillId="0" borderId="12" xfId="54" applyNumberFormat="1" applyFont="1" applyFill="1" applyBorder="1" applyAlignment="1">
      <alignment/>
      <protection/>
    </xf>
    <xf numFmtId="0" fontId="18" fillId="0" borderId="0" xfId="54" applyFont="1" applyFill="1" applyAlignment="1">
      <alignment horizontal="right" vertical="center" indent="1"/>
      <protection/>
    </xf>
    <xf numFmtId="0" fontId="6" fillId="0" borderId="0" xfId="54" applyFont="1" applyFill="1" applyAlignment="1">
      <alignment/>
      <protection/>
    </xf>
    <xf numFmtId="49" fontId="18" fillId="0" borderId="0" xfId="54" applyNumberFormat="1" applyFont="1" applyFill="1" applyAlignment="1">
      <alignment horizontal="right" vertical="center" indent="1"/>
      <protection/>
    </xf>
    <xf numFmtId="0" fontId="18" fillId="0" borderId="0" xfId="54" applyFont="1" applyAlignment="1">
      <alignment horizontal="left"/>
      <protection/>
    </xf>
    <xf numFmtId="49" fontId="18" fillId="0" borderId="0" xfId="54" applyNumberFormat="1" applyFont="1">
      <alignment/>
      <protection/>
    </xf>
    <xf numFmtId="0" fontId="18" fillId="0" borderId="0" xfId="54" applyFont="1" applyAlignment="1">
      <alignment horizontal="right" vertical="center" indent="1"/>
      <protection/>
    </xf>
    <xf numFmtId="49" fontId="18" fillId="0" borderId="13" xfId="54" applyNumberFormat="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/>
      <protection/>
    </xf>
    <xf numFmtId="49" fontId="18" fillId="0" borderId="12" xfId="54" applyNumberFormat="1" applyFont="1" applyBorder="1">
      <alignment/>
      <protection/>
    </xf>
    <xf numFmtId="49" fontId="18" fillId="0" borderId="14" xfId="54" applyNumberFormat="1" applyFont="1" applyBorder="1" applyAlignment="1">
      <alignment horizontal="center" vertical="center"/>
      <protection/>
    </xf>
    <xf numFmtId="0" fontId="6" fillId="0" borderId="0" xfId="54" applyAlignment="1">
      <alignment horizontal="left"/>
      <protection/>
    </xf>
    <xf numFmtId="0" fontId="23" fillId="0" borderId="0" xfId="54" applyFont="1" applyBorder="1" applyAlignment="1">
      <alignment/>
      <protection/>
    </xf>
    <xf numFmtId="0" fontId="23" fillId="0" borderId="0" xfId="54" applyFont="1" applyBorder="1" applyAlignment="1">
      <alignment vertical="center"/>
      <protection/>
    </xf>
    <xf numFmtId="49" fontId="6" fillId="0" borderId="0" xfId="54" applyNumberFormat="1">
      <alignment/>
      <protection/>
    </xf>
    <xf numFmtId="49" fontId="18" fillId="0" borderId="0" xfId="54" applyNumberFormat="1" applyFont="1" applyBorder="1" applyAlignment="1">
      <alignment horizontal="centerContinuous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 applyAlignment="1">
      <alignment/>
      <protection/>
    </xf>
    <xf numFmtId="49" fontId="6" fillId="0" borderId="12" xfId="54" applyNumberFormat="1" applyBorder="1">
      <alignment/>
      <protection/>
    </xf>
    <xf numFmtId="0" fontId="6" fillId="0" borderId="12" xfId="54" applyBorder="1">
      <alignment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17" xfId="54" applyNumberFormat="1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9" xfId="54" applyNumberFormat="1" applyFont="1" applyBorder="1" applyAlignment="1">
      <alignment horizontal="center" vertical="center"/>
      <protection/>
    </xf>
    <xf numFmtId="0" fontId="27" fillId="0" borderId="20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 applyProtection="1">
      <alignment horizontal="center" wrapText="1"/>
      <protection/>
    </xf>
    <xf numFmtId="49" fontId="18" fillId="0" borderId="22" xfId="54" applyNumberFormat="1" applyFont="1" applyBorder="1" applyAlignment="1" applyProtection="1">
      <alignment horizontal="center" wrapText="1"/>
      <protection/>
    </xf>
    <xf numFmtId="0" fontId="24" fillId="0" borderId="23" xfId="54" applyFont="1" applyBorder="1" applyAlignment="1">
      <alignment horizontal="left" wrapText="1"/>
      <protection/>
    </xf>
    <xf numFmtId="49" fontId="18" fillId="0" borderId="24" xfId="54" applyNumberFormat="1" applyFont="1" applyBorder="1" applyAlignment="1" applyProtection="1">
      <alignment horizontal="center"/>
      <protection/>
    </xf>
    <xf numFmtId="49" fontId="18" fillId="0" borderId="25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6"/>
      <protection/>
    </xf>
    <xf numFmtId="49" fontId="18" fillId="0" borderId="27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>
      <alignment horizontal="center"/>
      <protection/>
    </xf>
    <xf numFmtId="0" fontId="18" fillId="0" borderId="28" xfId="54" applyFont="1" applyBorder="1" applyAlignment="1">
      <alignment horizontal="left" wrapText="1" indent="2"/>
      <protection/>
    </xf>
    <xf numFmtId="49" fontId="18" fillId="0" borderId="29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4"/>
      <protection/>
    </xf>
    <xf numFmtId="0" fontId="18" fillId="0" borderId="30" xfId="54" applyFont="1" applyBorder="1" applyAlignment="1">
      <alignment horizontal="left" wrapText="1" indent="2"/>
      <protection/>
    </xf>
    <xf numFmtId="0" fontId="24" fillId="0" borderId="30" xfId="54" applyFont="1" applyBorder="1" applyAlignment="1">
      <alignment horizontal="left" wrapText="1"/>
      <protection/>
    </xf>
    <xf numFmtId="49" fontId="18" fillId="0" borderId="18" xfId="54" applyNumberFormat="1" applyFont="1" applyBorder="1" applyAlignment="1" applyProtection="1">
      <alignment horizontal="center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 applyProtection="1">
      <alignment horizontal="center"/>
      <protection/>
    </xf>
    <xf numFmtId="49" fontId="18" fillId="0" borderId="19" xfId="54" applyNumberFormat="1" applyFont="1" applyBorder="1" applyAlignment="1" applyProtection="1">
      <alignment horizontal="center" wrapText="1"/>
      <protection/>
    </xf>
    <xf numFmtId="0" fontId="6" fillId="0" borderId="0" xfId="54" applyAlignment="1">
      <alignment vertical="top"/>
      <protection/>
    </xf>
    <xf numFmtId="0" fontId="6" fillId="0" borderId="0" xfId="54" applyBorder="1" applyAlignment="1">
      <alignment horizontal="left"/>
      <protection/>
    </xf>
    <xf numFmtId="49" fontId="21" fillId="0" borderId="0" xfId="54" applyNumberFormat="1" applyFont="1" applyBorder="1">
      <alignment/>
      <protection/>
    </xf>
    <xf numFmtId="49" fontId="6" fillId="0" borderId="0" xfId="54" applyNumberFormat="1" applyBorder="1">
      <alignment/>
      <protection/>
    </xf>
    <xf numFmtId="0" fontId="18" fillId="0" borderId="12" xfId="54" applyFont="1" applyBorder="1" applyAlignment="1">
      <alignment horizontal="center"/>
      <protection/>
    </xf>
    <xf numFmtId="49" fontId="18" fillId="0" borderId="12" xfId="54" applyNumberFormat="1" applyFont="1" applyBorder="1" applyAlignment="1">
      <alignment horizontal="center" vertical="center"/>
      <protection/>
    </xf>
    <xf numFmtId="49" fontId="18" fillId="0" borderId="12" xfId="54" applyNumberFormat="1" applyFont="1" applyBorder="1" applyAlignment="1">
      <alignment horizontal="center" vertical="top"/>
      <protection/>
    </xf>
    <xf numFmtId="49" fontId="18" fillId="0" borderId="33" xfId="54" applyNumberFormat="1" applyFont="1" applyBorder="1" applyAlignment="1">
      <alignment horizontal="center" vertical="center" wrapText="1"/>
      <protection/>
    </xf>
    <xf numFmtId="0" fontId="28" fillId="0" borderId="20" xfId="54" applyFont="1" applyBorder="1" applyAlignment="1">
      <alignment horizontal="left" wrapText="1" indent="2"/>
      <protection/>
    </xf>
    <xf numFmtId="49" fontId="18" fillId="0" borderId="34" xfId="54" applyNumberFormat="1" applyFont="1" applyBorder="1" applyAlignment="1">
      <alignment horizontal="center" wrapText="1"/>
      <protection/>
    </xf>
    <xf numFmtId="49" fontId="18" fillId="0" borderId="35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/>
      <protection/>
    </xf>
    <xf numFmtId="49" fontId="18" fillId="0" borderId="36" xfId="54" applyNumberFormat="1" applyFont="1" applyBorder="1" applyAlignment="1">
      <alignment horizontal="center"/>
      <protection/>
    </xf>
    <xf numFmtId="49" fontId="18" fillId="0" borderId="25" xfId="54" applyNumberFormat="1" applyFont="1" applyBorder="1" applyAlignment="1">
      <alignment horizontal="center"/>
      <protection/>
    </xf>
    <xf numFmtId="49" fontId="18" fillId="0" borderId="29" xfId="54" applyNumberFormat="1" applyFont="1" applyBorder="1" applyAlignment="1">
      <alignment horizontal="center"/>
      <protection/>
    </xf>
    <xf numFmtId="49" fontId="18" fillId="0" borderId="37" xfId="54" applyNumberFormat="1" applyFont="1" applyBorder="1" applyAlignment="1">
      <alignment horizontal="center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26" xfId="54" applyNumberFormat="1" applyFont="1" applyBorder="1" applyAlignment="1">
      <alignment horizontal="center"/>
      <protection/>
    </xf>
    <xf numFmtId="49" fontId="18" fillId="0" borderId="32" xfId="54" applyNumberFormat="1" applyFont="1" applyBorder="1" applyAlignment="1">
      <alignment horizontal="center"/>
      <protection/>
    </xf>
    <xf numFmtId="49" fontId="18" fillId="0" borderId="38" xfId="54" applyNumberFormat="1" applyFont="1" applyBorder="1" applyAlignment="1">
      <alignment horizontal="center"/>
      <protection/>
    </xf>
    <xf numFmtId="49" fontId="18" fillId="0" borderId="38" xfId="54" applyNumberFormat="1" applyFont="1" applyBorder="1" applyAlignment="1">
      <alignment horizontal="center" vertical="center"/>
      <protection/>
    </xf>
    <xf numFmtId="49" fontId="18" fillId="0" borderId="39" xfId="54" applyNumberFormat="1" applyFont="1" applyBorder="1" applyAlignment="1">
      <alignment horizontal="center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26" xfId="54" applyFont="1" applyBorder="1" applyAlignment="1">
      <alignment horizontal="left" wrapText="1"/>
      <protection/>
    </xf>
    <xf numFmtId="0" fontId="18" fillId="0" borderId="0" xfId="54" applyFont="1" applyBorder="1" applyAlignment="1">
      <alignment horizontal="left" wrapText="1" indent="2"/>
      <protection/>
    </xf>
    <xf numFmtId="49" fontId="18" fillId="0" borderId="0" xfId="54" applyNumberFormat="1" applyFont="1" applyBorder="1" applyAlignment="1">
      <alignment horizontal="center"/>
      <protection/>
    </xf>
    <xf numFmtId="0" fontId="28" fillId="0" borderId="40" xfId="54" applyFont="1" applyBorder="1" applyAlignment="1">
      <alignment horizontal="left" wrapText="1"/>
      <protection/>
    </xf>
    <xf numFmtId="0" fontId="18" fillId="0" borderId="41" xfId="54" applyFont="1" applyBorder="1" applyAlignment="1">
      <alignment horizontal="center" wrapText="1"/>
      <protection/>
    </xf>
    <xf numFmtId="49" fontId="18" fillId="0" borderId="0" xfId="54" applyNumberFormat="1" applyFont="1" applyBorder="1">
      <alignment/>
      <protection/>
    </xf>
    <xf numFmtId="49" fontId="6" fillId="0" borderId="0" xfId="54" applyNumberFormat="1" applyBorder="1" applyAlignment="1">
      <alignment horizontal="left"/>
      <protection/>
    </xf>
    <xf numFmtId="0" fontId="6" fillId="0" borderId="0" xfId="54" applyBorder="1" applyAlignment="1">
      <alignment/>
      <protection/>
    </xf>
    <xf numFmtId="0" fontId="28" fillId="0" borderId="40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>
      <alignment horizontal="center" wrapText="1"/>
      <protection/>
    </xf>
    <xf numFmtId="2" fontId="18" fillId="0" borderId="42" xfId="54" applyNumberFormat="1" applyFont="1" applyBorder="1" applyAlignment="1" applyProtection="1">
      <alignment horizontal="right" wrapText="1" indent="1"/>
      <protection locked="0"/>
    </xf>
    <xf numFmtId="0" fontId="18" fillId="0" borderId="43" xfId="54" applyFont="1" applyBorder="1" applyAlignment="1">
      <alignment horizontal="left" wrapText="1" indent="4"/>
      <protection/>
    </xf>
    <xf numFmtId="0" fontId="24" fillId="0" borderId="44" xfId="54" applyFont="1" applyBorder="1" applyAlignment="1">
      <alignment horizontal="left" wrapText="1"/>
      <protection/>
    </xf>
    <xf numFmtId="49" fontId="18" fillId="0" borderId="29" xfId="54" applyNumberFormat="1" applyFont="1" applyBorder="1" applyAlignment="1">
      <alignment horizontal="center" wrapText="1"/>
      <protection/>
    </xf>
    <xf numFmtId="49" fontId="18" fillId="0" borderId="22" xfId="54" applyNumberFormat="1" applyFont="1" applyBorder="1" applyAlignment="1">
      <alignment horizontal="center" wrapText="1"/>
      <protection/>
    </xf>
    <xf numFmtId="0" fontId="18" fillId="0" borderId="43" xfId="54" applyFont="1" applyBorder="1" applyAlignment="1">
      <alignment horizontal="left" wrapText="1" indent="6"/>
      <protection/>
    </xf>
    <xf numFmtId="0" fontId="18" fillId="0" borderId="44" xfId="54" applyFont="1" applyBorder="1" applyAlignment="1">
      <alignment horizontal="left" wrapText="1" indent="2"/>
      <protection/>
    </xf>
    <xf numFmtId="0" fontId="18" fillId="15" borderId="40" xfId="54" applyFont="1" applyFill="1" applyBorder="1" applyAlignment="1">
      <alignment horizontal="left" wrapText="1" indent="2"/>
      <protection/>
    </xf>
    <xf numFmtId="49" fontId="18" fillId="15" borderId="24" xfId="54" applyNumberFormat="1" applyFont="1" applyFill="1" applyBorder="1" applyAlignment="1">
      <alignment horizontal="center" wrapText="1"/>
      <protection/>
    </xf>
    <xf numFmtId="49" fontId="18" fillId="15" borderId="22" xfId="54" applyNumberFormat="1" applyFont="1" applyFill="1" applyBorder="1" applyAlignment="1">
      <alignment horizontal="center" wrapText="1"/>
      <protection/>
    </xf>
    <xf numFmtId="0" fontId="6" fillId="15" borderId="0" xfId="54" applyFill="1">
      <alignment/>
      <protection/>
    </xf>
    <xf numFmtId="49" fontId="18" fillId="15" borderId="29" xfId="54" applyNumberFormat="1" applyFont="1" applyFill="1" applyBorder="1" applyAlignment="1">
      <alignment horizontal="center" wrapText="1"/>
      <protection/>
    </xf>
    <xf numFmtId="0" fontId="24" fillId="0" borderId="40" xfId="54" applyFont="1" applyBorder="1" applyAlignment="1">
      <alignment horizontal="left" wrapText="1"/>
      <protection/>
    </xf>
    <xf numFmtId="0" fontId="18" fillId="0" borderId="44" xfId="54" applyFont="1" applyBorder="1" applyAlignment="1">
      <alignment horizontal="left" wrapText="1" indent="3"/>
      <protection/>
    </xf>
    <xf numFmtId="0" fontId="18" fillId="0" borderId="40" xfId="54" applyFont="1" applyBorder="1" applyAlignment="1">
      <alignment horizontal="left" wrapText="1" indent="3"/>
      <protection/>
    </xf>
    <xf numFmtId="0" fontId="18" fillId="15" borderId="40" xfId="54" applyFont="1" applyFill="1" applyBorder="1" applyAlignment="1">
      <alignment horizontal="left" wrapText="1" indent="3"/>
      <protection/>
    </xf>
    <xf numFmtId="49" fontId="18" fillId="0" borderId="24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 wrapText="1"/>
      <protection/>
    </xf>
    <xf numFmtId="49" fontId="18" fillId="0" borderId="33" xfId="54" applyNumberFormat="1" applyFont="1" applyBorder="1" applyAlignment="1">
      <alignment horizontal="center" wrapText="1"/>
      <protection/>
    </xf>
    <xf numFmtId="49" fontId="18" fillId="0" borderId="45" xfId="54" applyNumberFormat="1" applyFont="1" applyBorder="1" applyAlignment="1">
      <alignment horizontal="center" wrapText="1"/>
      <protection/>
    </xf>
    <xf numFmtId="0" fontId="24" fillId="0" borderId="23" xfId="54" applyFont="1" applyBorder="1" applyAlignment="1">
      <alignment horizontal="left" wrapText="1" indent="1"/>
      <protection/>
    </xf>
    <xf numFmtId="49" fontId="18" fillId="0" borderId="18" xfId="54" applyNumberFormat="1" applyFont="1" applyBorder="1" applyAlignment="1">
      <alignment horizontal="center" wrapText="1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12" xfId="54" applyFont="1" applyBorder="1" applyAlignment="1">
      <alignment horizontal="right"/>
      <protection/>
    </xf>
    <xf numFmtId="0" fontId="20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46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0" fontId="0" fillId="0" borderId="46" xfId="55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49" fontId="18" fillId="0" borderId="0" xfId="55" applyNumberFormat="1" applyFont="1" applyBorder="1" applyAlignment="1">
      <alignment horizontal="centerContinuous"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49" fontId="18" fillId="0" borderId="15" xfId="55" applyNumberFormat="1" applyFont="1" applyBorder="1" applyAlignment="1">
      <alignment horizontal="center" vertical="center" wrapText="1"/>
      <protection/>
    </xf>
    <xf numFmtId="49" fontId="18" fillId="0" borderId="16" xfId="55" applyNumberFormat="1" applyFont="1" applyBorder="1" applyAlignment="1">
      <alignment horizontal="center" vertical="center" wrapText="1"/>
      <protection/>
    </xf>
    <xf numFmtId="49" fontId="18" fillId="0" borderId="17" xfId="55" applyNumberFormat="1" applyFont="1" applyBorder="1" applyAlignment="1">
      <alignment horizontal="center" vertical="center" wrapText="1"/>
      <protection/>
    </xf>
    <xf numFmtId="0" fontId="18" fillId="0" borderId="18" xfId="55" applyFont="1" applyBorder="1" applyAlignment="1">
      <alignment horizontal="center" vertical="center"/>
      <protection/>
    </xf>
    <xf numFmtId="49" fontId="18" fillId="0" borderId="10" xfId="55" applyNumberFormat="1" applyFont="1" applyBorder="1" applyAlignment="1">
      <alignment horizontal="center" vertical="center"/>
      <protection/>
    </xf>
    <xf numFmtId="49" fontId="18" fillId="0" borderId="19" xfId="55" applyNumberFormat="1" applyFont="1" applyBorder="1" applyAlignment="1">
      <alignment horizontal="center" vertical="center"/>
      <protection/>
    </xf>
    <xf numFmtId="0" fontId="27" fillId="0" borderId="20" xfId="55" applyFont="1" applyBorder="1" applyAlignment="1">
      <alignment horizontal="center" wrapText="1"/>
      <protection/>
    </xf>
    <xf numFmtId="49" fontId="18" fillId="0" borderId="21" xfId="55" applyNumberFormat="1" applyFont="1" applyBorder="1" applyAlignment="1">
      <alignment horizontal="center" wrapText="1"/>
      <protection/>
    </xf>
    <xf numFmtId="49" fontId="18" fillId="0" borderId="22" xfId="55" applyNumberFormat="1" applyFont="1" applyBorder="1" applyAlignment="1">
      <alignment horizontal="center" wrapText="1"/>
      <protection/>
    </xf>
    <xf numFmtId="2" fontId="18" fillId="0" borderId="22" xfId="55" applyNumberFormat="1" applyFont="1" applyBorder="1" applyAlignment="1" applyProtection="1">
      <alignment horizontal="right" indent="1"/>
      <protection locked="0"/>
    </xf>
    <xf numFmtId="2" fontId="18" fillId="0" borderId="25" xfId="55" applyNumberFormat="1" applyFont="1" applyBorder="1" applyAlignment="1" applyProtection="1">
      <alignment horizontal="right" indent="1"/>
      <protection locked="0"/>
    </xf>
    <xf numFmtId="0" fontId="24" fillId="0" borderId="23" xfId="55" applyFont="1" applyBorder="1" applyAlignment="1">
      <alignment horizontal="left" wrapText="1"/>
      <protection/>
    </xf>
    <xf numFmtId="49" fontId="18" fillId="0" borderId="24" xfId="55" applyNumberFormat="1" applyFont="1" applyBorder="1" applyAlignment="1">
      <alignment horizontal="center"/>
      <protection/>
    </xf>
    <xf numFmtId="49" fontId="18" fillId="0" borderId="25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6"/>
      <protection/>
    </xf>
    <xf numFmtId="49" fontId="18" fillId="0" borderId="27" xfId="55" applyNumberFormat="1" applyFont="1" applyBorder="1" applyAlignment="1">
      <alignment horizontal="center"/>
      <protection/>
    </xf>
    <xf numFmtId="49" fontId="18" fillId="0" borderId="16" xfId="55" applyNumberFormat="1" applyFont="1" applyBorder="1" applyAlignment="1">
      <alignment horizontal="center"/>
      <protection/>
    </xf>
    <xf numFmtId="0" fontId="18" fillId="0" borderId="28" xfId="55" applyFont="1" applyBorder="1" applyAlignment="1">
      <alignment horizontal="left" wrapText="1" indent="2"/>
      <protection/>
    </xf>
    <xf numFmtId="49" fontId="18" fillId="0" borderId="29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4"/>
      <protection/>
    </xf>
    <xf numFmtId="49" fontId="18" fillId="0" borderId="29" xfId="55" applyNumberFormat="1" applyFont="1" applyBorder="1" applyAlignment="1" applyProtection="1">
      <alignment horizontal="right" indent="1"/>
      <protection locked="0"/>
    </xf>
    <xf numFmtId="49" fontId="18" fillId="0" borderId="24" xfId="55" applyNumberFormat="1" applyFont="1" applyBorder="1" applyAlignment="1" applyProtection="1">
      <alignment horizontal="right" indent="1"/>
      <protection locked="0"/>
    </xf>
    <xf numFmtId="0" fontId="18" fillId="0" borderId="30" xfId="55" applyFont="1" applyBorder="1" applyAlignment="1">
      <alignment horizontal="left" wrapText="1" indent="2"/>
      <protection/>
    </xf>
    <xf numFmtId="0" fontId="24" fillId="0" borderId="30" xfId="55" applyFont="1" applyBorder="1" applyAlignment="1">
      <alignment horizontal="left" wrapText="1"/>
      <protection/>
    </xf>
    <xf numFmtId="49" fontId="18" fillId="0" borderId="18" xfId="55" applyNumberFormat="1" applyFont="1" applyBorder="1" applyAlignment="1">
      <alignment horizontal="center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/>
      <protection/>
    </xf>
    <xf numFmtId="49" fontId="18" fillId="0" borderId="19" xfId="55" applyNumberFormat="1" applyFont="1" applyBorder="1" applyAlignment="1">
      <alignment horizontal="center" wrapText="1"/>
      <protection/>
    </xf>
    <xf numFmtId="0" fontId="6" fillId="0" borderId="0" xfId="55" applyAlignment="1">
      <alignment vertical="top"/>
      <protection/>
    </xf>
    <xf numFmtId="0" fontId="6" fillId="0" borderId="0" xfId="55" applyBorder="1" applyAlignment="1">
      <alignment horizontal="left"/>
      <protection/>
    </xf>
    <xf numFmtId="49" fontId="21" fillId="0" borderId="0" xfId="55" applyNumberFormat="1" applyFont="1" applyBorder="1">
      <alignment/>
      <protection/>
    </xf>
    <xf numFmtId="49" fontId="6" fillId="0" borderId="0" xfId="55" applyNumberFormat="1" applyBorder="1">
      <alignment/>
      <protection/>
    </xf>
    <xf numFmtId="0" fontId="18" fillId="0" borderId="12" xfId="55" applyFont="1" applyBorder="1" applyAlignment="1">
      <alignment horizontal="center"/>
      <protection/>
    </xf>
    <xf numFmtId="49" fontId="18" fillId="0" borderId="12" xfId="55" applyNumberFormat="1" applyFont="1" applyBorder="1" applyAlignment="1">
      <alignment horizontal="center" vertical="center"/>
      <protection/>
    </xf>
    <xf numFmtId="49" fontId="18" fillId="0" borderId="12" xfId="55" applyNumberFormat="1" applyFont="1" applyBorder="1" applyAlignment="1">
      <alignment horizontal="center" vertical="top"/>
      <protection/>
    </xf>
    <xf numFmtId="0" fontId="28" fillId="0" borderId="20" xfId="55" applyFont="1" applyBorder="1" applyAlignment="1">
      <alignment horizontal="left" wrapText="1" indent="2"/>
      <protection/>
    </xf>
    <xf numFmtId="49" fontId="18" fillId="0" borderId="34" xfId="55" applyNumberFormat="1" applyFont="1" applyBorder="1" applyAlignment="1">
      <alignment horizontal="center" wrapText="1"/>
      <protection/>
    </xf>
    <xf numFmtId="49" fontId="18" fillId="0" borderId="35" xfId="55" applyNumberFormat="1" applyFont="1" applyBorder="1" applyAlignment="1">
      <alignment horizontal="center" wrapText="1"/>
      <protection/>
    </xf>
    <xf numFmtId="49" fontId="18" fillId="0" borderId="36" xfId="55" applyNumberFormat="1" applyFont="1" applyBorder="1" applyAlignment="1">
      <alignment horizontal="center"/>
      <protection/>
    </xf>
    <xf numFmtId="49" fontId="18" fillId="0" borderId="37" xfId="55" applyNumberFormat="1" applyFont="1" applyBorder="1" applyAlignment="1">
      <alignment horizontal="center"/>
      <protection/>
    </xf>
    <xf numFmtId="49" fontId="18" fillId="0" borderId="26" xfId="55" applyNumberFormat="1" applyFont="1" applyBorder="1" applyAlignment="1">
      <alignment horizontal="center"/>
      <protection/>
    </xf>
    <xf numFmtId="49" fontId="18" fillId="0" borderId="38" xfId="55" applyNumberFormat="1" applyFont="1" applyBorder="1" applyAlignment="1">
      <alignment horizontal="center"/>
      <protection/>
    </xf>
    <xf numFmtId="49" fontId="18" fillId="0" borderId="38" xfId="55" applyNumberFormat="1" applyFont="1" applyBorder="1" applyAlignment="1">
      <alignment horizontal="center" vertical="center"/>
      <protection/>
    </xf>
    <xf numFmtId="49" fontId="18" fillId="0" borderId="39" xfId="55" applyNumberFormat="1" applyFont="1" applyBorder="1" applyAlignment="1">
      <alignment horizontal="center"/>
      <protection/>
    </xf>
    <xf numFmtId="2" fontId="18" fillId="0" borderId="18" xfId="55" applyNumberFormat="1" applyFont="1" applyBorder="1" applyAlignment="1" applyProtection="1">
      <alignment horizontal="right" indent="1"/>
      <protection locked="0"/>
    </xf>
    <xf numFmtId="0" fontId="18" fillId="0" borderId="23" xfId="55" applyFont="1" applyBorder="1" applyAlignment="1">
      <alignment horizontal="left" wrapText="1" indent="2"/>
      <protection/>
    </xf>
    <xf numFmtId="0" fontId="18" fillId="0" borderId="26" xfId="55" applyFont="1" applyBorder="1" applyAlignment="1">
      <alignment horizontal="left" wrapText="1"/>
      <protection/>
    </xf>
    <xf numFmtId="0" fontId="18" fillId="0" borderId="0" xfId="55" applyFont="1" applyBorder="1" applyAlignment="1">
      <alignment horizontal="left" wrapText="1" indent="2"/>
      <protection/>
    </xf>
    <xf numFmtId="49" fontId="18" fillId="0" borderId="0" xfId="55" applyNumberFormat="1" applyFont="1" applyBorder="1" applyAlignment="1">
      <alignment horizontal="center"/>
      <protection/>
    </xf>
    <xf numFmtId="0" fontId="28" fillId="0" borderId="40" xfId="55" applyFont="1" applyBorder="1" applyAlignment="1">
      <alignment horizontal="left" wrapText="1"/>
      <protection/>
    </xf>
    <xf numFmtId="0" fontId="18" fillId="0" borderId="41" xfId="55" applyFont="1" applyBorder="1" applyAlignment="1">
      <alignment horizontal="center" wrapText="1"/>
      <protection/>
    </xf>
    <xf numFmtId="49" fontId="18" fillId="0" borderId="0" xfId="55" applyNumberFormat="1" applyFont="1" applyBorder="1">
      <alignment/>
      <protection/>
    </xf>
    <xf numFmtId="49" fontId="6" fillId="0" borderId="0" xfId="55" applyNumberFormat="1" applyBorder="1" applyAlignment="1">
      <alignment horizontal="left"/>
      <protection/>
    </xf>
    <xf numFmtId="0" fontId="6" fillId="0" borderId="0" xfId="55" applyBorder="1" applyAlignment="1">
      <alignment/>
      <protection/>
    </xf>
    <xf numFmtId="0" fontId="28" fillId="0" borderId="40" xfId="55" applyFont="1" applyBorder="1" applyAlignment="1">
      <alignment horizontal="center" wrapText="1"/>
      <protection/>
    </xf>
    <xf numFmtId="2" fontId="18" fillId="0" borderId="42" xfId="55" applyNumberFormat="1" applyFont="1" applyBorder="1" applyAlignment="1" applyProtection="1">
      <alignment horizontal="right" wrapText="1" indent="1"/>
      <protection locked="0"/>
    </xf>
    <xf numFmtId="0" fontId="18" fillId="0" borderId="43" xfId="55" applyFont="1" applyBorder="1" applyAlignment="1">
      <alignment horizontal="left" wrapText="1" indent="4"/>
      <protection/>
    </xf>
    <xf numFmtId="49" fontId="18" fillId="0" borderId="27" xfId="55" applyNumberFormat="1" applyFont="1" applyBorder="1" applyAlignment="1" applyProtection="1">
      <alignment horizontal="center"/>
      <protection/>
    </xf>
    <xf numFmtId="49" fontId="18" fillId="0" borderId="16" xfId="55" applyNumberFormat="1" applyFont="1" applyBorder="1" applyAlignment="1" applyProtection="1">
      <alignment horizontal="center"/>
      <protection/>
    </xf>
    <xf numFmtId="0" fontId="24" fillId="0" borderId="44" xfId="55" applyFont="1" applyBorder="1" applyAlignment="1">
      <alignment horizontal="left" wrapText="1"/>
      <protection/>
    </xf>
    <xf numFmtId="49" fontId="18" fillId="0" borderId="29" xfId="55" applyNumberFormat="1" applyFont="1" applyBorder="1" applyAlignment="1">
      <alignment horizontal="center" wrapText="1"/>
      <protection/>
    </xf>
    <xf numFmtId="0" fontId="18" fillId="0" borderId="43" xfId="55" applyFont="1" applyBorder="1" applyAlignment="1">
      <alignment horizontal="left" wrapText="1" indent="6"/>
      <protection/>
    </xf>
    <xf numFmtId="0" fontId="18" fillId="0" borderId="44" xfId="55" applyFont="1" applyBorder="1" applyAlignment="1">
      <alignment horizontal="left" wrapText="1" indent="2"/>
      <protection/>
    </xf>
    <xf numFmtId="0" fontId="18" fillId="15" borderId="40" xfId="55" applyFont="1" applyFill="1" applyBorder="1" applyAlignment="1">
      <alignment horizontal="left" wrapText="1" indent="2"/>
      <protection/>
    </xf>
    <xf numFmtId="49" fontId="18" fillId="15" borderId="24" xfId="55" applyNumberFormat="1" applyFont="1" applyFill="1" applyBorder="1" applyAlignment="1">
      <alignment horizontal="center" wrapText="1"/>
      <protection/>
    </xf>
    <xf numFmtId="49" fontId="18" fillId="15" borderId="22" xfId="55" applyNumberFormat="1" applyFont="1" applyFill="1" applyBorder="1" applyAlignment="1">
      <alignment horizontal="center" wrapText="1"/>
      <protection/>
    </xf>
    <xf numFmtId="0" fontId="6" fillId="15" borderId="0" xfId="55" applyFill="1">
      <alignment/>
      <protection/>
    </xf>
    <xf numFmtId="49" fontId="18" fillId="15" borderId="29" xfId="55" applyNumberFormat="1" applyFont="1" applyFill="1" applyBorder="1" applyAlignment="1">
      <alignment horizontal="center" wrapText="1"/>
      <protection/>
    </xf>
    <xf numFmtId="0" fontId="24" fillId="0" borderId="40" xfId="55" applyFont="1" applyBorder="1" applyAlignment="1">
      <alignment horizontal="left" wrapText="1"/>
      <protection/>
    </xf>
    <xf numFmtId="0" fontId="18" fillId="0" borderId="44" xfId="55" applyFont="1" applyBorder="1" applyAlignment="1">
      <alignment horizontal="left" wrapText="1" indent="3"/>
      <protection/>
    </xf>
    <xf numFmtId="0" fontId="18" fillId="0" borderId="40" xfId="55" applyFont="1" applyBorder="1" applyAlignment="1">
      <alignment horizontal="left" wrapText="1" indent="3"/>
      <protection/>
    </xf>
    <xf numFmtId="0" fontId="18" fillId="15" borderId="40" xfId="55" applyFont="1" applyFill="1" applyBorder="1" applyAlignment="1">
      <alignment horizontal="left" wrapText="1" indent="3"/>
      <protection/>
    </xf>
    <xf numFmtId="49" fontId="18" fillId="0" borderId="24" xfId="55" applyNumberFormat="1" applyFont="1" applyBorder="1" applyAlignment="1">
      <alignment horizontal="center" wrapText="1"/>
      <protection/>
    </xf>
    <xf numFmtId="49" fontId="18" fillId="0" borderId="27" xfId="55" applyNumberFormat="1" applyFont="1" applyBorder="1" applyAlignment="1">
      <alignment horizontal="center" wrapText="1"/>
      <protection/>
    </xf>
    <xf numFmtId="49" fontId="18" fillId="0" borderId="33" xfId="55" applyNumberFormat="1" applyFont="1" applyBorder="1" applyAlignment="1">
      <alignment horizontal="center" wrapText="1"/>
      <protection/>
    </xf>
    <xf numFmtId="49" fontId="18" fillId="0" borderId="45" xfId="55" applyNumberFormat="1" applyFont="1" applyBorder="1" applyAlignment="1">
      <alignment horizontal="center" wrapText="1"/>
      <protection/>
    </xf>
    <xf numFmtId="0" fontId="24" fillId="0" borderId="23" xfId="55" applyFont="1" applyBorder="1" applyAlignment="1">
      <alignment horizontal="left" wrapText="1" indent="1"/>
      <protection/>
    </xf>
    <xf numFmtId="49" fontId="18" fillId="0" borderId="18" xfId="55" applyNumberFormat="1" applyFont="1" applyBorder="1" applyAlignment="1">
      <alignment horizontal="center" wrapText="1"/>
      <protection/>
    </xf>
    <xf numFmtId="0" fontId="18" fillId="0" borderId="23" xfId="55" applyFont="1" applyBorder="1" applyAlignment="1">
      <alignment horizontal="left" wrapText="1" indent="2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left"/>
      <protection/>
    </xf>
    <xf numFmtId="0" fontId="18" fillId="0" borderId="0" xfId="55" applyFont="1" applyBorder="1">
      <alignment/>
      <protection/>
    </xf>
    <xf numFmtId="0" fontId="22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12" xfId="55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18" fillId="0" borderId="0" xfId="55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 wrapText="1"/>
      <protection/>
    </xf>
    <xf numFmtId="0" fontId="6" fillId="0" borderId="0" xfId="55" applyFont="1">
      <alignment/>
      <protection/>
    </xf>
    <xf numFmtId="49" fontId="18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0" fontId="23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46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3" fillId="0" borderId="0" xfId="56" applyFont="1" applyBorder="1" applyAlignment="1">
      <alignment/>
      <protection/>
    </xf>
    <xf numFmtId="0" fontId="23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49" fontId="18" fillId="0" borderId="15" xfId="56" applyNumberFormat="1" applyFont="1" applyBorder="1" applyAlignment="1">
      <alignment horizontal="center" vertical="center" wrapText="1"/>
      <protection/>
    </xf>
    <xf numFmtId="49" fontId="18" fillId="0" borderId="16" xfId="56" applyNumberFormat="1" applyFont="1" applyBorder="1" applyAlignment="1">
      <alignment horizontal="center" vertical="center" wrapText="1"/>
      <protection/>
    </xf>
    <xf numFmtId="49" fontId="18" fillId="0" borderId="17" xfId="56" applyNumberFormat="1" applyFont="1" applyBorder="1" applyAlignment="1">
      <alignment horizontal="center" vertical="center" wrapText="1"/>
      <protection/>
    </xf>
    <xf numFmtId="0" fontId="18" fillId="0" borderId="18" xfId="56" applyFont="1" applyBorder="1" applyAlignment="1">
      <alignment horizontal="center" vertical="center"/>
      <protection/>
    </xf>
    <xf numFmtId="49" fontId="18" fillId="0" borderId="10" xfId="56" applyNumberFormat="1" applyFont="1" applyBorder="1" applyAlignment="1">
      <alignment horizontal="center" vertical="center"/>
      <protection/>
    </xf>
    <xf numFmtId="49" fontId="18" fillId="0" borderId="19" xfId="56" applyNumberFormat="1" applyFont="1" applyBorder="1" applyAlignment="1">
      <alignment horizontal="center" vertical="center"/>
      <protection/>
    </xf>
    <xf numFmtId="0" fontId="27" fillId="0" borderId="20" xfId="56" applyFont="1" applyBorder="1" applyAlignment="1">
      <alignment horizontal="center" wrapText="1"/>
      <protection/>
    </xf>
    <xf numFmtId="49" fontId="18" fillId="0" borderId="21" xfId="56" applyNumberFormat="1" applyFont="1" applyBorder="1" applyAlignment="1">
      <alignment horizontal="center" wrapText="1"/>
      <protection/>
    </xf>
    <xf numFmtId="49" fontId="18" fillId="0" borderId="22" xfId="56" applyNumberFormat="1" applyFont="1" applyBorder="1" applyAlignment="1">
      <alignment horizontal="center" wrapText="1"/>
      <protection/>
    </xf>
    <xf numFmtId="2" fontId="18" fillId="0" borderId="22" xfId="56" applyNumberFormat="1" applyFont="1" applyBorder="1" applyAlignment="1" applyProtection="1">
      <alignment horizontal="right" indent="1"/>
      <protection locked="0"/>
    </xf>
    <xf numFmtId="2" fontId="18" fillId="0" borderId="25" xfId="56" applyNumberFormat="1" applyFont="1" applyBorder="1" applyAlignment="1" applyProtection="1">
      <alignment horizontal="right" indent="1"/>
      <protection locked="0"/>
    </xf>
    <xf numFmtId="0" fontId="24" fillId="0" borderId="23" xfId="56" applyFont="1" applyBorder="1" applyAlignment="1">
      <alignment horizontal="left" wrapText="1"/>
      <protection/>
    </xf>
    <xf numFmtId="49" fontId="18" fillId="0" borderId="24" xfId="56" applyNumberFormat="1" applyFont="1" applyBorder="1" applyAlignment="1">
      <alignment horizontal="center"/>
      <protection/>
    </xf>
    <xf numFmtId="49" fontId="18" fillId="0" borderId="25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6"/>
      <protection/>
    </xf>
    <xf numFmtId="49" fontId="18" fillId="0" borderId="27" xfId="56" applyNumberFormat="1" applyFont="1" applyBorder="1" applyAlignment="1">
      <alignment horizontal="center"/>
      <protection/>
    </xf>
    <xf numFmtId="49" fontId="18" fillId="0" borderId="16" xfId="56" applyNumberFormat="1" applyFont="1" applyBorder="1" applyAlignment="1">
      <alignment horizontal="center"/>
      <protection/>
    </xf>
    <xf numFmtId="0" fontId="18" fillId="0" borderId="28" xfId="56" applyFont="1" applyBorder="1" applyAlignment="1">
      <alignment horizontal="left" wrapText="1" indent="2"/>
      <protection/>
    </xf>
    <xf numFmtId="49" fontId="18" fillId="0" borderId="29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4"/>
      <protection/>
    </xf>
    <xf numFmtId="49" fontId="18" fillId="0" borderId="29" xfId="56" applyNumberFormat="1" applyFont="1" applyBorder="1" applyAlignment="1" applyProtection="1">
      <alignment horizontal="right" indent="1"/>
      <protection locked="0"/>
    </xf>
    <xf numFmtId="49" fontId="18" fillId="0" borderId="24" xfId="56" applyNumberFormat="1" applyFont="1" applyBorder="1" applyAlignment="1" applyProtection="1">
      <alignment horizontal="right" indent="1"/>
      <protection locked="0"/>
    </xf>
    <xf numFmtId="0" fontId="18" fillId="0" borderId="30" xfId="56" applyFont="1" applyBorder="1" applyAlignment="1">
      <alignment horizontal="left" wrapText="1" indent="2"/>
      <protection/>
    </xf>
    <xf numFmtId="0" fontId="24" fillId="0" borderId="30" xfId="56" applyFont="1" applyBorder="1" applyAlignment="1">
      <alignment horizontal="left" wrapText="1"/>
      <protection/>
    </xf>
    <xf numFmtId="49" fontId="18" fillId="0" borderId="18" xfId="56" applyNumberFormat="1" applyFont="1" applyBorder="1" applyAlignment="1">
      <alignment horizontal="center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/>
      <protection/>
    </xf>
    <xf numFmtId="49" fontId="18" fillId="0" borderId="19" xfId="56" applyNumberFormat="1" applyFont="1" applyBorder="1" applyAlignment="1">
      <alignment horizontal="center" wrapText="1"/>
      <protection/>
    </xf>
    <xf numFmtId="2" fontId="18" fillId="0" borderId="10" xfId="56" applyNumberFormat="1" applyFont="1" applyBorder="1" applyAlignment="1" applyProtection="1">
      <alignment horizontal="right" indent="1"/>
      <protection locked="0"/>
    </xf>
    <xf numFmtId="0" fontId="6" fillId="0" borderId="0" xfId="56" applyAlignment="1">
      <alignment vertical="top"/>
      <protection/>
    </xf>
    <xf numFmtId="0" fontId="6" fillId="0" borderId="0" xfId="56" applyBorder="1" applyAlignment="1">
      <alignment horizontal="left"/>
      <protection/>
    </xf>
    <xf numFmtId="49" fontId="21" fillId="0" borderId="0" xfId="56" applyNumberFormat="1" applyFont="1" applyBorder="1">
      <alignment/>
      <protection/>
    </xf>
    <xf numFmtId="49" fontId="6" fillId="0" borderId="0" xfId="56" applyNumberFormat="1" applyBorder="1">
      <alignment/>
      <protection/>
    </xf>
    <xf numFmtId="0" fontId="18" fillId="0" borderId="12" xfId="56" applyFont="1" applyBorder="1" applyAlignment="1">
      <alignment horizontal="center"/>
      <protection/>
    </xf>
    <xf numFmtId="49" fontId="18" fillId="0" borderId="12" xfId="56" applyNumberFormat="1" applyFont="1" applyBorder="1" applyAlignment="1">
      <alignment horizontal="center" vertical="center"/>
      <protection/>
    </xf>
    <xf numFmtId="49" fontId="18" fillId="0" borderId="12" xfId="56" applyNumberFormat="1" applyFont="1" applyBorder="1" applyAlignment="1">
      <alignment horizontal="center" vertical="top"/>
      <protection/>
    </xf>
    <xf numFmtId="49" fontId="18" fillId="0" borderId="33" xfId="56" applyNumberFormat="1" applyFont="1" applyBorder="1" applyAlignment="1">
      <alignment horizontal="center" vertical="center" wrapText="1"/>
      <protection/>
    </xf>
    <xf numFmtId="0" fontId="28" fillId="0" borderId="20" xfId="56" applyFont="1" applyBorder="1" applyAlignment="1">
      <alignment horizontal="left" wrapText="1" indent="2"/>
      <protection/>
    </xf>
    <xf numFmtId="49" fontId="18" fillId="0" borderId="34" xfId="56" applyNumberFormat="1" applyFont="1" applyBorder="1" applyAlignment="1">
      <alignment horizontal="center" wrapText="1"/>
      <protection/>
    </xf>
    <xf numFmtId="49" fontId="18" fillId="0" borderId="35" xfId="56" applyNumberFormat="1" applyFont="1" applyBorder="1" applyAlignment="1">
      <alignment horizontal="center" wrapText="1"/>
      <protection/>
    </xf>
    <xf numFmtId="49" fontId="18" fillId="0" borderId="36" xfId="56" applyNumberFormat="1" applyFont="1" applyBorder="1" applyAlignment="1">
      <alignment horizontal="center"/>
      <protection/>
    </xf>
    <xf numFmtId="49" fontId="18" fillId="0" borderId="37" xfId="56" applyNumberFormat="1" applyFont="1" applyBorder="1" applyAlignment="1">
      <alignment horizontal="center"/>
      <protection/>
    </xf>
    <xf numFmtId="49" fontId="18" fillId="0" borderId="26" xfId="56" applyNumberFormat="1" applyFont="1" applyBorder="1" applyAlignment="1">
      <alignment horizontal="center"/>
      <protection/>
    </xf>
    <xf numFmtId="49" fontId="18" fillId="0" borderId="38" xfId="56" applyNumberFormat="1" applyFont="1" applyBorder="1" applyAlignment="1">
      <alignment horizontal="center"/>
      <protection/>
    </xf>
    <xf numFmtId="2" fontId="18" fillId="0" borderId="19" xfId="56" applyNumberFormat="1" applyFont="1" applyBorder="1" applyAlignment="1" applyProtection="1">
      <alignment horizontal="right" indent="1"/>
      <protection locked="0"/>
    </xf>
    <xf numFmtId="49" fontId="18" fillId="0" borderId="38" xfId="56" applyNumberFormat="1" applyFont="1" applyBorder="1" applyAlignment="1">
      <alignment horizontal="center" vertical="center"/>
      <protection/>
    </xf>
    <xf numFmtId="49" fontId="18" fillId="0" borderId="39" xfId="56" applyNumberFormat="1" applyFont="1" applyBorder="1" applyAlignment="1">
      <alignment horizontal="center"/>
      <protection/>
    </xf>
    <xf numFmtId="2" fontId="18" fillId="0" borderId="18" xfId="56" applyNumberFormat="1" applyFont="1" applyBorder="1" applyAlignment="1" applyProtection="1">
      <alignment horizontal="right" indent="1"/>
      <protection locked="0"/>
    </xf>
    <xf numFmtId="0" fontId="18" fillId="0" borderId="23" xfId="56" applyFont="1" applyBorder="1" applyAlignment="1">
      <alignment horizontal="left" wrapText="1" indent="2"/>
      <protection/>
    </xf>
    <xf numFmtId="0" fontId="18" fillId="0" borderId="26" xfId="56" applyFont="1" applyBorder="1" applyAlignment="1">
      <alignment horizontal="left" wrapText="1"/>
      <protection/>
    </xf>
    <xf numFmtId="0" fontId="18" fillId="0" borderId="0" xfId="56" applyFont="1" applyBorder="1" applyAlignment="1">
      <alignment horizontal="left" wrapText="1" indent="2"/>
      <protection/>
    </xf>
    <xf numFmtId="49" fontId="18" fillId="0" borderId="0" xfId="56" applyNumberFormat="1" applyFont="1" applyBorder="1" applyAlignment="1">
      <alignment horizontal="center"/>
      <protection/>
    </xf>
    <xf numFmtId="0" fontId="28" fillId="0" borderId="40" xfId="56" applyFont="1" applyBorder="1" applyAlignment="1">
      <alignment horizontal="left" wrapText="1"/>
      <protection/>
    </xf>
    <xf numFmtId="0" fontId="18" fillId="0" borderId="41" xfId="56" applyFont="1" applyBorder="1" applyAlignment="1">
      <alignment horizontal="center" wrapText="1"/>
      <protection/>
    </xf>
    <xf numFmtId="49" fontId="18" fillId="0" borderId="0" xfId="56" applyNumberFormat="1" applyFont="1" applyBorder="1">
      <alignment/>
      <protection/>
    </xf>
    <xf numFmtId="49" fontId="6" fillId="0" borderId="0" xfId="56" applyNumberFormat="1" applyBorder="1" applyAlignment="1">
      <alignment horizontal="left"/>
      <protection/>
    </xf>
    <xf numFmtId="0" fontId="6" fillId="0" borderId="0" xfId="56" applyBorder="1" applyAlignment="1">
      <alignment/>
      <protection/>
    </xf>
    <xf numFmtId="0" fontId="28" fillId="0" borderId="40" xfId="56" applyFont="1" applyBorder="1" applyAlignment="1">
      <alignment horizontal="center" wrapText="1"/>
      <protection/>
    </xf>
    <xf numFmtId="2" fontId="18" fillId="0" borderId="42" xfId="56" applyNumberFormat="1" applyFont="1" applyBorder="1" applyAlignment="1" applyProtection="1">
      <alignment horizontal="right" wrapText="1" indent="1"/>
      <protection locked="0"/>
    </xf>
    <xf numFmtId="0" fontId="18" fillId="0" borderId="43" xfId="56" applyFont="1" applyBorder="1" applyAlignment="1">
      <alignment horizontal="left" wrapText="1" indent="4"/>
      <protection/>
    </xf>
    <xf numFmtId="49" fontId="18" fillId="0" borderId="27" xfId="56" applyNumberFormat="1" applyFont="1" applyBorder="1" applyAlignment="1" applyProtection="1">
      <alignment horizontal="center"/>
      <protection/>
    </xf>
    <xf numFmtId="49" fontId="18" fillId="0" borderId="16" xfId="56" applyNumberFormat="1" applyFont="1" applyBorder="1" applyAlignment="1" applyProtection="1">
      <alignment horizontal="center"/>
      <protection/>
    </xf>
    <xf numFmtId="0" fontId="24" fillId="0" borderId="44" xfId="56" applyFont="1" applyBorder="1" applyAlignment="1">
      <alignment horizontal="left" wrapText="1"/>
      <protection/>
    </xf>
    <xf numFmtId="49" fontId="18" fillId="0" borderId="29" xfId="56" applyNumberFormat="1" applyFont="1" applyBorder="1" applyAlignment="1">
      <alignment horizontal="center" wrapText="1"/>
      <protection/>
    </xf>
    <xf numFmtId="0" fontId="18" fillId="0" borderId="43" xfId="56" applyFont="1" applyBorder="1" applyAlignment="1">
      <alignment horizontal="left" wrapText="1" indent="6"/>
      <protection/>
    </xf>
    <xf numFmtId="0" fontId="18" fillId="0" borderId="44" xfId="56" applyFont="1" applyBorder="1" applyAlignment="1">
      <alignment horizontal="left" wrapText="1" indent="2"/>
      <protection/>
    </xf>
    <xf numFmtId="0" fontId="18" fillId="15" borderId="40" xfId="56" applyFont="1" applyFill="1" applyBorder="1" applyAlignment="1">
      <alignment horizontal="left" wrapText="1" indent="2"/>
      <protection/>
    </xf>
    <xf numFmtId="49" fontId="18" fillId="15" borderId="24" xfId="56" applyNumberFormat="1" applyFont="1" applyFill="1" applyBorder="1" applyAlignment="1">
      <alignment horizontal="center" wrapText="1"/>
      <protection/>
    </xf>
    <xf numFmtId="49" fontId="18" fillId="15" borderId="22" xfId="56" applyNumberFormat="1" applyFont="1" applyFill="1" applyBorder="1" applyAlignment="1">
      <alignment horizontal="center" wrapText="1"/>
      <protection/>
    </xf>
    <xf numFmtId="0" fontId="6" fillId="15" borderId="0" xfId="56" applyFill="1">
      <alignment/>
      <protection/>
    </xf>
    <xf numFmtId="49" fontId="18" fillId="15" borderId="29" xfId="56" applyNumberFormat="1" applyFont="1" applyFill="1" applyBorder="1" applyAlignment="1">
      <alignment horizontal="center" wrapText="1"/>
      <protection/>
    </xf>
    <xf numFmtId="0" fontId="24" fillId="0" borderId="40" xfId="56" applyFont="1" applyBorder="1" applyAlignment="1">
      <alignment horizontal="left" wrapText="1"/>
      <protection/>
    </xf>
    <xf numFmtId="0" fontId="18" fillId="0" borderId="44" xfId="56" applyFont="1" applyBorder="1" applyAlignment="1">
      <alignment horizontal="left" wrapText="1" indent="3"/>
      <protection/>
    </xf>
    <xf numFmtId="0" fontId="18" fillId="0" borderId="40" xfId="56" applyFont="1" applyBorder="1" applyAlignment="1">
      <alignment horizontal="left" wrapText="1" indent="3"/>
      <protection/>
    </xf>
    <xf numFmtId="0" fontId="18" fillId="15" borderId="40" xfId="56" applyFont="1" applyFill="1" applyBorder="1" applyAlignment="1">
      <alignment horizontal="left" wrapText="1" indent="3"/>
      <protection/>
    </xf>
    <xf numFmtId="49" fontId="18" fillId="0" borderId="24" xfId="56" applyNumberFormat="1" applyFont="1" applyBorder="1" applyAlignment="1">
      <alignment horizontal="center" wrapText="1"/>
      <protection/>
    </xf>
    <xf numFmtId="49" fontId="18" fillId="0" borderId="27" xfId="56" applyNumberFormat="1" applyFont="1" applyBorder="1" applyAlignment="1">
      <alignment horizontal="center" wrapText="1"/>
      <protection/>
    </xf>
    <xf numFmtId="49" fontId="18" fillId="0" borderId="33" xfId="56" applyNumberFormat="1" applyFont="1" applyBorder="1" applyAlignment="1">
      <alignment horizontal="center" wrapText="1"/>
      <protection/>
    </xf>
    <xf numFmtId="49" fontId="18" fillId="0" borderId="45" xfId="56" applyNumberFormat="1" applyFont="1" applyBorder="1" applyAlignment="1">
      <alignment horizontal="center" wrapText="1"/>
      <protection/>
    </xf>
    <xf numFmtId="0" fontId="24" fillId="0" borderId="23" xfId="56" applyFont="1" applyBorder="1" applyAlignment="1">
      <alignment horizontal="left" wrapText="1" indent="1"/>
      <protection/>
    </xf>
    <xf numFmtId="49" fontId="18" fillId="0" borderId="18" xfId="56" applyNumberFormat="1" applyFont="1" applyBorder="1" applyAlignment="1">
      <alignment horizontal="center" wrapText="1"/>
      <protection/>
    </xf>
    <xf numFmtId="0" fontId="18" fillId="0" borderId="23" xfId="56" applyFont="1" applyBorder="1" applyAlignment="1">
      <alignment horizontal="left" wrapText="1" indent="2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left"/>
      <protection/>
    </xf>
    <xf numFmtId="0" fontId="18" fillId="0" borderId="0" xfId="56" applyFont="1" applyBorder="1">
      <alignment/>
      <protection/>
    </xf>
    <xf numFmtId="0" fontId="18" fillId="0" borderId="0" xfId="56" applyFont="1">
      <alignment/>
      <protection/>
    </xf>
    <xf numFmtId="0" fontId="18" fillId="0" borderId="12" xfId="56" applyFont="1" applyBorder="1" applyAlignment="1">
      <alignment horizontal="right"/>
      <protection/>
    </xf>
    <xf numFmtId="0" fontId="20" fillId="0" borderId="0" xfId="56" applyFont="1">
      <alignment/>
      <protection/>
    </xf>
    <xf numFmtId="0" fontId="18" fillId="0" borderId="0" xfId="56" applyFont="1" applyBorder="1" applyAlignment="1">
      <alignment horizontal="left"/>
      <protection/>
    </xf>
    <xf numFmtId="49" fontId="18" fillId="0" borderId="0" xfId="56" applyNumberFormat="1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49" fontId="18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6" fillId="0" borderId="0" xfId="58" applyNumberFormat="1" applyFont="1" applyFill="1" applyAlignment="1">
      <alignment horizontal="left"/>
      <protection/>
    </xf>
    <xf numFmtId="0" fontId="29" fillId="18" borderId="0" xfId="58" applyFont="1" applyFill="1">
      <alignment/>
      <protection/>
    </xf>
    <xf numFmtId="0" fontId="29" fillId="0" borderId="0" xfId="58" applyFont="1" applyFill="1">
      <alignment/>
      <protection/>
    </xf>
    <xf numFmtId="14" fontId="21" fillId="0" borderId="0" xfId="58" applyNumberFormat="1" applyFont="1" applyFill="1" applyAlignment="1">
      <alignment horizontal="left"/>
      <protection/>
    </xf>
    <xf numFmtId="0" fontId="6" fillId="0" borderId="0" xfId="58" applyFont="1" applyFill="1">
      <alignment/>
      <protection/>
    </xf>
    <xf numFmtId="49" fontId="21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49" fontId="18" fillId="0" borderId="0" xfId="58" applyNumberFormat="1" applyFont="1" applyFill="1" applyAlignment="1">
      <alignment horizontal="right"/>
      <protection/>
    </xf>
    <xf numFmtId="0" fontId="30" fillId="16" borderId="18" xfId="58" applyFont="1" applyFill="1" applyBorder="1" applyAlignment="1">
      <alignment horizontal="center" vertical="center"/>
      <protection/>
    </xf>
    <xf numFmtId="0" fontId="29" fillId="18" borderId="0" xfId="58" applyFont="1" applyFill="1" applyAlignment="1">
      <alignment horizontal="center" vertical="center"/>
      <protection/>
    </xf>
    <xf numFmtId="0" fontId="21" fillId="15" borderId="18" xfId="58" applyFont="1" applyFill="1" applyBorder="1" applyAlignment="1">
      <alignment horizontal="left"/>
      <protection/>
    </xf>
    <xf numFmtId="0" fontId="21" fillId="15" borderId="39" xfId="58" applyFont="1" applyFill="1" applyBorder="1" applyAlignment="1">
      <alignment horizontal="left"/>
      <protection/>
    </xf>
    <xf numFmtId="0" fontId="21" fillId="15" borderId="46" xfId="58" applyFont="1" applyFill="1" applyBorder="1" applyAlignment="1">
      <alignment/>
      <protection/>
    </xf>
    <xf numFmtId="0" fontId="21" fillId="15" borderId="46" xfId="58" applyFont="1" applyFill="1" applyBorder="1" applyAlignment="1">
      <alignment horizontal="left"/>
      <protection/>
    </xf>
    <xf numFmtId="0" fontId="21" fillId="15" borderId="45" xfId="58" applyFont="1" applyFill="1" applyBorder="1" applyAlignment="1">
      <alignment/>
      <protection/>
    </xf>
    <xf numFmtId="0" fontId="6" fillId="18" borderId="0" xfId="58" applyFont="1" applyFill="1">
      <alignment/>
      <protection/>
    </xf>
    <xf numFmtId="0" fontId="29" fillId="18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 vertical="center"/>
      <protection/>
    </xf>
    <xf numFmtId="49" fontId="21" fillId="0" borderId="0" xfId="58" applyNumberFormat="1" applyFont="1" applyFill="1" applyAlignment="1">
      <alignment vertical="center" wrapText="1"/>
      <protection/>
    </xf>
    <xf numFmtId="0" fontId="6" fillId="0" borderId="0" xfId="58" applyNumberFormat="1" applyFont="1" applyFill="1" applyAlignment="1">
      <alignment horizontal="center" vertical="center"/>
      <protection/>
    </xf>
    <xf numFmtId="187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28" fillId="0" borderId="12" xfId="54" applyFont="1" applyFill="1" applyBorder="1" applyAlignment="1">
      <alignment/>
      <protection/>
    </xf>
    <xf numFmtId="0" fontId="28" fillId="0" borderId="12" xfId="54" applyFont="1" applyBorder="1" applyAlignment="1">
      <alignment horizontal="left"/>
      <protection/>
    </xf>
    <xf numFmtId="14" fontId="18" fillId="0" borderId="47" xfId="54" applyNumberFormat="1" applyFont="1" applyBorder="1" applyAlignment="1">
      <alignment horizontal="center" vertical="center"/>
      <protection/>
    </xf>
    <xf numFmtId="0" fontId="18" fillId="0" borderId="13" xfId="54" applyNumberFormat="1" applyFont="1" applyFill="1" applyBorder="1" applyAlignment="1">
      <alignment horizontal="center" vertical="center"/>
      <protection/>
    </xf>
    <xf numFmtId="0" fontId="18" fillId="0" borderId="13" xfId="54" applyNumberFormat="1" applyFont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0" fontId="27" fillId="0" borderId="0" xfId="54" applyFont="1" applyAlignment="1">
      <alignment horizontal="centerContinuous"/>
      <protection/>
    </xf>
    <xf numFmtId="0" fontId="18" fillId="0" borderId="0" xfId="55" applyFont="1" applyAlignment="1">
      <alignment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 applyAlignment="1">
      <alignment/>
      <protection/>
    </xf>
    <xf numFmtId="14" fontId="18" fillId="0" borderId="47" xfId="55" applyNumberFormat="1" applyFont="1" applyBorder="1" applyAlignment="1">
      <alignment horizontal="center" vertical="center"/>
      <protection/>
    </xf>
    <xf numFmtId="0" fontId="28" fillId="0" borderId="12" xfId="55" applyFont="1" applyFill="1" applyBorder="1" applyAlignment="1">
      <alignment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8" fillId="0" borderId="12" xfId="55" applyFont="1" applyBorder="1" applyAlignment="1">
      <alignment horizontal="left"/>
      <protection/>
    </xf>
    <xf numFmtId="0" fontId="20" fillId="0" borderId="0" xfId="56" applyFont="1" applyAlignment="1">
      <alignment vertical="center"/>
      <protection/>
    </xf>
    <xf numFmtId="0" fontId="28" fillId="0" borderId="0" xfId="56" applyFont="1" applyAlignment="1">
      <alignment horizontal="center" vertical="center"/>
      <protection/>
    </xf>
    <xf numFmtId="0" fontId="28" fillId="0" borderId="0" xfId="56" applyFont="1" applyAlignment="1">
      <alignment vertical="center"/>
      <protection/>
    </xf>
    <xf numFmtId="14" fontId="18" fillId="0" borderId="47" xfId="56" applyNumberFormat="1" applyFont="1" applyBorder="1" applyAlignment="1">
      <alignment horizontal="center" vertical="center"/>
      <protection/>
    </xf>
    <xf numFmtId="0" fontId="28" fillId="0" borderId="12" xfId="56" applyFont="1" applyFill="1" applyBorder="1" applyAlignment="1">
      <alignment/>
      <protection/>
    </xf>
    <xf numFmtId="0" fontId="28" fillId="0" borderId="0" xfId="56" applyFont="1" applyAlignment="1">
      <alignment horizontal="left"/>
      <protection/>
    </xf>
    <xf numFmtId="0" fontId="28" fillId="0" borderId="12" xfId="56" applyFont="1" applyBorder="1" applyAlignment="1">
      <alignment horizontal="left"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49" fontId="18" fillId="0" borderId="25" xfId="56" applyNumberFormat="1" applyFont="1" applyBorder="1" applyAlignment="1" applyProtection="1">
      <alignment horizontal="center"/>
      <protection locked="0"/>
    </xf>
    <xf numFmtId="49" fontId="18" fillId="0" borderId="25" xfId="55" applyNumberFormat="1" applyFont="1" applyBorder="1" applyAlignment="1" applyProtection="1">
      <alignment horizontal="center"/>
      <protection locked="0"/>
    </xf>
    <xf numFmtId="176" fontId="18" fillId="6" borderId="18" xfId="54" applyNumberFormat="1" applyFont="1" applyFill="1" applyBorder="1" applyAlignment="1" applyProtection="1">
      <alignment/>
      <protection/>
    </xf>
    <xf numFmtId="176" fontId="18" fillId="4" borderId="48" xfId="54" applyNumberFormat="1" applyFont="1" applyFill="1" applyBorder="1" applyAlignment="1" applyProtection="1">
      <alignment/>
      <protection/>
    </xf>
    <xf numFmtId="176" fontId="18" fillId="0" borderId="18" xfId="54" applyNumberFormat="1" applyFont="1" applyBorder="1" applyAlignment="1" applyProtection="1">
      <alignment/>
      <protection locked="0"/>
    </xf>
    <xf numFmtId="176" fontId="18" fillId="4" borderId="40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>
      <alignment/>
      <protection/>
    </xf>
    <xf numFmtId="176" fontId="18" fillId="18" borderId="17" xfId="54" applyNumberFormat="1" applyFont="1" applyFill="1" applyBorder="1" applyAlignment="1">
      <alignment/>
      <protection/>
    </xf>
    <xf numFmtId="49" fontId="18" fillId="18" borderId="16" xfId="54" applyNumberFormat="1" applyFont="1" applyFill="1" applyBorder="1" applyAlignment="1" applyProtection="1">
      <alignment/>
      <protection/>
    </xf>
    <xf numFmtId="49" fontId="18" fillId="18" borderId="43" xfId="54" applyNumberFormat="1" applyFont="1" applyFill="1" applyBorder="1" applyAlignment="1" applyProtection="1">
      <alignment/>
      <protection/>
    </xf>
    <xf numFmtId="176" fontId="18" fillId="0" borderId="25" xfId="54" applyNumberFormat="1" applyFont="1" applyBorder="1" applyAlignment="1" applyProtection="1">
      <alignment/>
      <protection locked="0"/>
    </xf>
    <xf numFmtId="176" fontId="18" fillId="6" borderId="25" xfId="54" applyNumberFormat="1" applyFont="1" applyFill="1" applyBorder="1" applyAlignment="1" applyProtection="1">
      <alignment/>
      <protection/>
    </xf>
    <xf numFmtId="176" fontId="18" fillId="4" borderId="44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 applyProtection="1">
      <alignment/>
      <protection/>
    </xf>
    <xf numFmtId="176" fontId="18" fillId="18" borderId="17" xfId="54" applyNumberFormat="1" applyFont="1" applyFill="1" applyBorder="1" applyAlignment="1" applyProtection="1">
      <alignment/>
      <protection/>
    </xf>
    <xf numFmtId="176" fontId="18" fillId="0" borderId="22" xfId="54" applyNumberFormat="1" applyFont="1" applyBorder="1" applyAlignment="1" applyProtection="1">
      <alignment/>
      <protection locked="0"/>
    </xf>
    <xf numFmtId="176" fontId="18" fillId="6" borderId="22" xfId="54" applyNumberFormat="1" applyFont="1" applyFill="1" applyBorder="1" applyAlignment="1" applyProtection="1">
      <alignment/>
      <protection/>
    </xf>
    <xf numFmtId="176" fontId="18" fillId="18" borderId="43" xfId="54" applyNumberFormat="1" applyFont="1" applyFill="1" applyBorder="1" applyAlignment="1" applyProtection="1">
      <alignment/>
      <protection/>
    </xf>
    <xf numFmtId="49" fontId="18" fillId="18" borderId="43" xfId="54" applyNumberFormat="1" applyFont="1" applyFill="1" applyBorder="1" applyAlignment="1" applyProtection="1">
      <alignment horizontal="center"/>
      <protection/>
    </xf>
    <xf numFmtId="176" fontId="18" fillId="18" borderId="22" xfId="54" applyNumberFormat="1" applyFont="1" applyFill="1" applyBorder="1" applyAlignment="1" applyProtection="1">
      <alignment/>
      <protection/>
    </xf>
    <xf numFmtId="176" fontId="18" fillId="18" borderId="25" xfId="54" applyNumberFormat="1" applyFont="1" applyFill="1" applyBorder="1" applyAlignment="1" applyProtection="1">
      <alignment/>
      <protection/>
    </xf>
    <xf numFmtId="49" fontId="18" fillId="18" borderId="44" xfId="54" applyNumberFormat="1" applyFont="1" applyFill="1" applyBorder="1" applyAlignment="1" applyProtection="1">
      <alignment horizontal="center"/>
      <protection/>
    </xf>
    <xf numFmtId="176" fontId="18" fillId="0" borderId="10" xfId="54" applyNumberFormat="1" applyFont="1" applyBorder="1" applyAlignment="1" applyProtection="1">
      <alignment/>
      <protection locked="0"/>
    </xf>
    <xf numFmtId="176" fontId="18" fillId="6" borderId="10" xfId="54" applyNumberFormat="1" applyFont="1" applyFill="1" applyBorder="1" applyAlignment="1" applyProtection="1">
      <alignment/>
      <protection/>
    </xf>
    <xf numFmtId="176" fontId="18" fillId="4" borderId="49" xfId="54" applyNumberFormat="1" applyFont="1" applyFill="1" applyBorder="1" applyAlignment="1" applyProtection="1">
      <alignment/>
      <protection/>
    </xf>
    <xf numFmtId="176" fontId="18" fillId="6" borderId="35" xfId="54" applyNumberFormat="1" applyFont="1" applyFill="1" applyBorder="1" applyAlignment="1" applyProtection="1">
      <alignment/>
      <protection/>
    </xf>
    <xf numFmtId="176" fontId="18" fillId="4" borderId="50" xfId="54" applyNumberFormat="1" applyFont="1" applyFill="1" applyBorder="1" applyAlignment="1" applyProtection="1">
      <alignment/>
      <protection/>
    </xf>
    <xf numFmtId="176" fontId="18" fillId="0" borderId="19" xfId="54" applyNumberFormat="1" applyFont="1" applyBorder="1" applyAlignment="1" applyProtection="1">
      <alignment/>
      <protection locked="0"/>
    </xf>
    <xf numFmtId="176" fontId="18" fillId="4" borderId="51" xfId="54" applyNumberFormat="1" applyFont="1" applyFill="1" applyBorder="1" applyAlignment="1" applyProtection="1">
      <alignment/>
      <protection/>
    </xf>
    <xf numFmtId="176" fontId="18" fillId="0" borderId="0" xfId="54" applyNumberFormat="1" applyFont="1" applyBorder="1" applyAlignment="1">
      <alignment/>
      <protection/>
    </xf>
    <xf numFmtId="176" fontId="18" fillId="6" borderId="52" xfId="54" applyNumberFormat="1" applyFont="1" applyFill="1" applyBorder="1" applyAlignment="1" applyProtection="1">
      <alignment/>
      <protection/>
    </xf>
    <xf numFmtId="176" fontId="18" fillId="18" borderId="53" xfId="54" applyNumberFormat="1" applyFont="1" applyFill="1" applyBorder="1" applyAlignment="1" applyProtection="1">
      <alignment horizontal="center"/>
      <protection/>
    </xf>
    <xf numFmtId="176" fontId="18" fillId="6" borderId="42" xfId="54" applyNumberFormat="1" applyFont="1" applyFill="1" applyBorder="1" applyAlignment="1" applyProtection="1">
      <alignment wrapText="1"/>
      <protection/>
    </xf>
    <xf numFmtId="176" fontId="18" fillId="15" borderId="22" xfId="54" applyNumberFormat="1" applyFont="1" applyFill="1" applyBorder="1" applyAlignment="1" applyProtection="1">
      <alignment/>
      <protection locked="0"/>
    </xf>
    <xf numFmtId="176" fontId="18" fillId="15" borderId="25" xfId="54" applyNumberFormat="1" applyFont="1" applyFill="1" applyBorder="1" applyAlignment="1" applyProtection="1">
      <alignment/>
      <protection locked="0"/>
    </xf>
    <xf numFmtId="176" fontId="18" fillId="18" borderId="18" xfId="54" applyNumberFormat="1" applyFont="1" applyFill="1" applyBorder="1" applyAlignment="1">
      <alignment horizontal="center"/>
      <protection/>
    </xf>
    <xf numFmtId="176" fontId="18" fillId="18" borderId="40" xfId="54" applyNumberFormat="1" applyFont="1" applyFill="1" applyBorder="1" applyAlignment="1" applyProtection="1">
      <alignment horizontal="center"/>
      <protection/>
    </xf>
    <xf numFmtId="176" fontId="18" fillId="18" borderId="18" xfId="54" applyNumberFormat="1" applyFont="1" applyFill="1" applyBorder="1" applyAlignment="1" applyProtection="1">
      <alignment horizontal="center"/>
      <protection/>
    </xf>
    <xf numFmtId="176" fontId="18" fillId="18" borderId="16" xfId="54" applyNumberFormat="1" applyFont="1" applyFill="1" applyBorder="1" applyAlignment="1">
      <alignment horizontal="center"/>
      <protection/>
    </xf>
    <xf numFmtId="49" fontId="18" fillId="18" borderId="16" xfId="54" applyNumberFormat="1" applyFont="1" applyFill="1" applyBorder="1" applyAlignment="1">
      <alignment horizontal="center"/>
      <protection/>
    </xf>
    <xf numFmtId="176" fontId="18" fillId="18" borderId="43" xfId="54" applyNumberFormat="1" applyFont="1" applyFill="1" applyBorder="1" applyAlignment="1" applyProtection="1">
      <alignment horizontal="center"/>
      <protection/>
    </xf>
    <xf numFmtId="176" fontId="18" fillId="0" borderId="15" xfId="54" applyNumberFormat="1" applyFont="1" applyBorder="1" applyAlignment="1" applyProtection="1">
      <alignment/>
      <protection locked="0"/>
    </xf>
    <xf numFmtId="176" fontId="18" fillId="0" borderId="33" xfId="54" applyNumberFormat="1" applyFont="1" applyBorder="1" applyAlignment="1" applyProtection="1">
      <alignment/>
      <protection locked="0"/>
    </xf>
    <xf numFmtId="176" fontId="18" fillId="18" borderId="50" xfId="54" applyNumberFormat="1" applyFont="1" applyFill="1" applyBorder="1" applyAlignment="1" applyProtection="1">
      <alignment horizontal="center"/>
      <protection/>
    </xf>
    <xf numFmtId="176" fontId="18" fillId="18" borderId="25" xfId="54" applyNumberFormat="1" applyFont="1" applyFill="1" applyBorder="1" applyAlignment="1" applyProtection="1">
      <alignment horizontal="center"/>
      <protection/>
    </xf>
    <xf numFmtId="176" fontId="18" fillId="18" borderId="16" xfId="54" applyNumberFormat="1" applyFont="1" applyFill="1" applyBorder="1" applyAlignment="1" applyProtection="1">
      <alignment horizontal="center"/>
      <protection/>
    </xf>
    <xf numFmtId="176" fontId="18" fillId="18" borderId="10" xfId="54" applyNumberFormat="1" applyFont="1" applyFill="1" applyBorder="1" applyAlignment="1" applyProtection="1">
      <alignment horizontal="center"/>
      <protection/>
    </xf>
    <xf numFmtId="176" fontId="18" fillId="18" borderId="48" xfId="54" applyNumberFormat="1" applyFont="1" applyFill="1" applyBorder="1" applyAlignment="1" applyProtection="1">
      <alignment horizontal="center"/>
      <protection/>
    </xf>
    <xf numFmtId="176" fontId="18" fillId="18" borderId="44" xfId="54" applyNumberFormat="1" applyFont="1" applyFill="1" applyBorder="1" applyAlignment="1" applyProtection="1">
      <alignment horizontal="center"/>
      <protection/>
    </xf>
    <xf numFmtId="176" fontId="18" fillId="18" borderId="51" xfId="54" applyNumberFormat="1" applyFont="1" applyFill="1" applyBorder="1" applyAlignment="1" applyProtection="1">
      <alignment horizontal="center"/>
      <protection/>
    </xf>
    <xf numFmtId="2" fontId="18" fillId="18" borderId="22" xfId="55" applyNumberFormat="1" applyFont="1" applyFill="1" applyBorder="1" applyAlignment="1" applyProtection="1">
      <alignment horizontal="right" indent="1"/>
      <protection/>
    </xf>
    <xf numFmtId="2" fontId="18" fillId="18" borderId="25" xfId="55" applyNumberFormat="1" applyFont="1" applyFill="1" applyBorder="1" applyAlignment="1" applyProtection="1">
      <alignment horizontal="right" indent="1"/>
      <protection/>
    </xf>
    <xf numFmtId="2" fontId="18" fillId="18" borderId="44" xfId="55" applyNumberFormat="1" applyFont="1" applyFill="1" applyBorder="1" applyAlignment="1" applyProtection="1">
      <alignment horizontal="right" indent="1"/>
      <protection/>
    </xf>
    <xf numFmtId="49" fontId="18" fillId="18" borderId="16" xfId="55" applyNumberFormat="1" applyFont="1" applyFill="1" applyBorder="1" applyAlignment="1" applyProtection="1">
      <alignment horizontal="center"/>
      <protection/>
    </xf>
    <xf numFmtId="49" fontId="18" fillId="18" borderId="17" xfId="55" applyNumberFormat="1" applyFont="1" applyFill="1" applyBorder="1" applyAlignment="1" applyProtection="1">
      <alignment horizontal="center"/>
      <protection/>
    </xf>
    <xf numFmtId="49" fontId="18" fillId="18" borderId="43" xfId="55" applyNumberFormat="1" applyFont="1" applyFill="1" applyBorder="1" applyAlignment="1" applyProtection="1">
      <alignment horizontal="center"/>
      <protection/>
    </xf>
    <xf numFmtId="2" fontId="18" fillId="18" borderId="15" xfId="55" applyNumberFormat="1" applyFont="1" applyFill="1" applyBorder="1" applyAlignment="1" applyProtection="1">
      <alignment horizontal="right" indent="1"/>
      <protection/>
    </xf>
    <xf numFmtId="2" fontId="18" fillId="18" borderId="50" xfId="55" applyNumberFormat="1" applyFont="1" applyFill="1" applyBorder="1" applyAlignment="1" applyProtection="1">
      <alignment horizontal="right" indent="1"/>
      <protection/>
    </xf>
    <xf numFmtId="176" fontId="18" fillId="4" borderId="54" xfId="54" applyNumberFormat="1" applyFont="1" applyFill="1" applyBorder="1" applyAlignment="1" applyProtection="1">
      <alignment/>
      <protection/>
    </xf>
    <xf numFmtId="2" fontId="18" fillId="18" borderId="10" xfId="55" applyNumberFormat="1" applyFont="1" applyFill="1" applyBorder="1" applyAlignment="1" applyProtection="1">
      <alignment horizontal="right" indent="1"/>
      <protection/>
    </xf>
    <xf numFmtId="2" fontId="18" fillId="0" borderId="22" xfId="55" applyNumberFormat="1" applyFont="1" applyFill="1" applyBorder="1" applyAlignment="1" applyProtection="1">
      <alignment horizontal="right" indent="1"/>
      <protection locked="0"/>
    </xf>
    <xf numFmtId="2" fontId="18" fillId="18" borderId="18" xfId="55" applyNumberFormat="1" applyFont="1" applyFill="1" applyBorder="1" applyAlignment="1" applyProtection="1">
      <alignment horizontal="right" indent="1"/>
      <protection/>
    </xf>
    <xf numFmtId="2" fontId="18" fillId="18" borderId="40" xfId="55" applyNumberFormat="1" applyFont="1" applyFill="1" applyBorder="1" applyAlignment="1" applyProtection="1">
      <alignment horizontal="right" indent="1"/>
      <protection/>
    </xf>
    <xf numFmtId="2" fontId="18" fillId="18" borderId="19" xfId="55" applyNumberFormat="1" applyFont="1" applyFill="1" applyBorder="1" applyAlignment="1" applyProtection="1">
      <alignment horizontal="right" indent="1"/>
      <protection/>
    </xf>
    <xf numFmtId="2" fontId="18" fillId="18" borderId="55" xfId="55" applyNumberFormat="1" applyFont="1" applyFill="1" applyBorder="1" applyAlignment="1" applyProtection="1">
      <alignment horizontal="right" indent="1"/>
      <protection/>
    </xf>
    <xf numFmtId="2" fontId="18" fillId="18" borderId="56" xfId="55" applyNumberFormat="1" applyFont="1" applyFill="1" applyBorder="1" applyAlignment="1" applyProtection="1">
      <alignment horizontal="right" indent="1"/>
      <protection/>
    </xf>
    <xf numFmtId="2" fontId="18" fillId="18" borderId="51" xfId="55" applyNumberFormat="1" applyFont="1" applyFill="1" applyBorder="1" applyAlignment="1" applyProtection="1">
      <alignment horizontal="right" indent="1"/>
      <protection/>
    </xf>
    <xf numFmtId="176" fontId="18" fillId="18" borderId="57" xfId="54" applyNumberFormat="1" applyFont="1" applyFill="1" applyBorder="1" applyAlignment="1" applyProtection="1">
      <alignment horizontal="center"/>
      <protection/>
    </xf>
    <xf numFmtId="2" fontId="18" fillId="18" borderId="22" xfId="56" applyNumberFormat="1" applyFont="1" applyFill="1" applyBorder="1" applyAlignment="1" applyProtection="1">
      <alignment horizontal="right" indent="1"/>
      <protection/>
    </xf>
    <xf numFmtId="2" fontId="18" fillId="18" borderId="25" xfId="56" applyNumberFormat="1" applyFont="1" applyFill="1" applyBorder="1" applyAlignment="1" applyProtection="1">
      <alignment horizontal="right" indent="1"/>
      <protection/>
    </xf>
    <xf numFmtId="2" fontId="18" fillId="18" borderId="44" xfId="56" applyNumberFormat="1" applyFont="1" applyFill="1" applyBorder="1" applyAlignment="1" applyProtection="1">
      <alignment horizontal="right" indent="1"/>
      <protection/>
    </xf>
    <xf numFmtId="49" fontId="18" fillId="18" borderId="16" xfId="56" applyNumberFormat="1" applyFont="1" applyFill="1" applyBorder="1" applyAlignment="1" applyProtection="1">
      <alignment horizontal="center"/>
      <protection/>
    </xf>
    <xf numFmtId="49" fontId="18" fillId="18" borderId="17" xfId="56" applyNumberFormat="1" applyFont="1" applyFill="1" applyBorder="1" applyAlignment="1" applyProtection="1">
      <alignment horizontal="center"/>
      <protection/>
    </xf>
    <xf numFmtId="49" fontId="18" fillId="18" borderId="43" xfId="56" applyNumberFormat="1" applyFont="1" applyFill="1" applyBorder="1" applyAlignment="1" applyProtection="1">
      <alignment horizontal="center"/>
      <protection/>
    </xf>
    <xf numFmtId="176" fontId="18" fillId="6" borderId="16" xfId="54" applyNumberFormat="1" applyFont="1" applyFill="1" applyBorder="1" applyAlignment="1" applyProtection="1">
      <alignment/>
      <protection/>
    </xf>
    <xf numFmtId="2" fontId="18" fillId="18" borderId="18" xfId="56" applyNumberFormat="1" applyFont="1" applyFill="1" applyBorder="1" applyAlignment="1" applyProtection="1">
      <alignment horizontal="right" indent="1"/>
      <protection/>
    </xf>
    <xf numFmtId="2" fontId="18" fillId="18" borderId="10" xfId="56" applyNumberFormat="1" applyFont="1" applyFill="1" applyBorder="1" applyAlignment="1" applyProtection="1">
      <alignment horizontal="right" indent="1"/>
      <protection/>
    </xf>
    <xf numFmtId="2" fontId="18" fillId="0" borderId="25" xfId="56" applyNumberFormat="1" applyFont="1" applyBorder="1" applyAlignment="1" applyProtection="1">
      <alignment horizontal="right" indent="1"/>
      <protection/>
    </xf>
    <xf numFmtId="2" fontId="18" fillId="0" borderId="22" xfId="56" applyNumberFormat="1" applyFont="1" applyBorder="1" applyAlignment="1" applyProtection="1">
      <alignment horizontal="right" indent="1"/>
      <protection/>
    </xf>
    <xf numFmtId="49" fontId="18" fillId="18" borderId="50" xfId="56" applyNumberFormat="1" applyFont="1" applyFill="1" applyBorder="1" applyAlignment="1" applyProtection="1">
      <alignment horizontal="center"/>
      <protection/>
    </xf>
    <xf numFmtId="176" fontId="18" fillId="18" borderId="50" xfId="54" applyNumberFormat="1" applyFont="1" applyFill="1" applyBorder="1" applyAlignment="1" applyProtection="1">
      <alignment/>
      <protection/>
    </xf>
    <xf numFmtId="2" fontId="18" fillId="0" borderId="22" xfId="56" applyNumberFormat="1" applyFont="1" applyFill="1" applyBorder="1" applyAlignment="1" applyProtection="1">
      <alignment horizontal="right" indent="1"/>
      <protection locked="0"/>
    </xf>
    <xf numFmtId="2" fontId="18" fillId="0" borderId="25" xfId="56" applyNumberFormat="1" applyFont="1" applyFill="1" applyBorder="1" applyAlignment="1" applyProtection="1">
      <alignment horizontal="right" indent="1"/>
      <protection locked="0"/>
    </xf>
    <xf numFmtId="2" fontId="18" fillId="18" borderId="19" xfId="56" applyNumberFormat="1" applyFont="1" applyFill="1" applyBorder="1" applyAlignment="1" applyProtection="1">
      <alignment horizontal="right" indent="1"/>
      <protection/>
    </xf>
    <xf numFmtId="2" fontId="18" fillId="18" borderId="51" xfId="56" applyNumberFormat="1" applyFont="1" applyFill="1" applyBorder="1" applyAlignment="1" applyProtection="1">
      <alignment horizontal="right" indent="1"/>
      <protection/>
    </xf>
    <xf numFmtId="49" fontId="18" fillId="0" borderId="0" xfId="56" applyNumberFormat="1" applyFont="1" applyBorder="1" applyAlignment="1" applyProtection="1">
      <alignment horizontal="center"/>
      <protection/>
    </xf>
    <xf numFmtId="2" fontId="18" fillId="18" borderId="16" xfId="56" applyNumberFormat="1" applyFont="1" applyFill="1" applyBorder="1" applyAlignment="1" applyProtection="1">
      <alignment horizontal="right" indent="1"/>
      <protection/>
    </xf>
    <xf numFmtId="2" fontId="18" fillId="18" borderId="17" xfId="56" applyNumberFormat="1" applyFont="1" applyFill="1" applyBorder="1" applyAlignment="1" applyProtection="1">
      <alignment horizontal="right" indent="1"/>
      <protection/>
    </xf>
    <xf numFmtId="2" fontId="18" fillId="18" borderId="43" xfId="56" applyNumberFormat="1" applyFont="1" applyFill="1" applyBorder="1" applyAlignment="1" applyProtection="1">
      <alignment horizontal="right" indent="1"/>
      <protection/>
    </xf>
    <xf numFmtId="0" fontId="6" fillId="18" borderId="0" xfId="56" applyFill="1" applyAlignment="1" applyProtection="1">
      <alignment horizontal="left"/>
      <protection/>
    </xf>
    <xf numFmtId="176" fontId="18" fillId="18" borderId="55" xfId="54" applyNumberFormat="1" applyFont="1" applyFill="1" applyBorder="1" applyAlignment="1" applyProtection="1">
      <alignment horizontal="center"/>
      <protection/>
    </xf>
    <xf numFmtId="176" fontId="18" fillId="18" borderId="56" xfId="54" applyNumberFormat="1" applyFont="1" applyFill="1" applyBorder="1" applyAlignment="1" applyProtection="1">
      <alignment horizontal="center"/>
      <protection/>
    </xf>
    <xf numFmtId="176" fontId="18" fillId="18" borderId="35" xfId="54" applyNumberFormat="1" applyFont="1" applyFill="1" applyBorder="1" applyAlignment="1" applyProtection="1">
      <alignment horizontal="center"/>
      <protection/>
    </xf>
    <xf numFmtId="49" fontId="18" fillId="18" borderId="15" xfId="56" applyNumberFormat="1" applyFont="1" applyFill="1" applyBorder="1" applyAlignment="1" applyProtection="1">
      <alignment horizontal="center"/>
      <protection/>
    </xf>
    <xf numFmtId="49" fontId="18" fillId="18" borderId="33" xfId="56" applyNumberFormat="1" applyFont="1" applyFill="1" applyBorder="1" applyAlignment="1" applyProtection="1">
      <alignment horizontal="center"/>
      <protection/>
    </xf>
    <xf numFmtId="0" fontId="31" fillId="0" borderId="0" xfId="54" applyFont="1">
      <alignment/>
      <protection/>
    </xf>
    <xf numFmtId="176" fontId="18" fillId="0" borderId="58" xfId="54" applyNumberFormat="1" applyFont="1" applyBorder="1" applyAlignment="1" applyProtection="1">
      <alignment/>
      <protection locked="0"/>
    </xf>
    <xf numFmtId="176" fontId="18" fillId="0" borderId="55" xfId="54" applyNumberFormat="1" applyFont="1" applyBorder="1" applyAlignment="1" applyProtection="1">
      <alignment/>
      <protection locked="0"/>
    </xf>
    <xf numFmtId="176" fontId="18" fillId="6" borderId="55" xfId="54" applyNumberFormat="1" applyFont="1" applyFill="1" applyBorder="1" applyAlignment="1" applyProtection="1">
      <alignment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31" fillId="0" borderId="0" xfId="56" applyFont="1">
      <alignment/>
      <protection/>
    </xf>
    <xf numFmtId="0" fontId="18" fillId="0" borderId="0" xfId="54" applyFont="1" applyBorder="1" applyAlignment="1">
      <alignment horizontal="right" vertical="center" indent="1"/>
      <protection/>
    </xf>
    <xf numFmtId="0" fontId="18" fillId="0" borderId="0" xfId="55" applyFont="1" applyBorder="1" applyAlignment="1">
      <alignment horizontal="right" vertical="center" indent="1"/>
      <protection/>
    </xf>
    <xf numFmtId="0" fontId="20" fillId="0" borderId="0" xfId="56" applyFont="1" applyBorder="1" applyAlignment="1">
      <alignment horizontal="left"/>
      <protection/>
    </xf>
    <xf numFmtId="49" fontId="20" fillId="0" borderId="0" xfId="56" applyNumberFormat="1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18" fillId="0" borderId="0" xfId="56" applyFont="1" applyBorder="1" applyAlignment="1">
      <alignment horizontal="right" vertical="center" indent="1"/>
      <protection/>
    </xf>
    <xf numFmtId="49" fontId="18" fillId="0" borderId="0" xfId="56" applyNumberFormat="1" applyFont="1" applyBorder="1" applyAlignment="1">
      <alignment horizontal="right" vertical="center" indent="1"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right"/>
      <protection/>
    </xf>
    <xf numFmtId="49" fontId="32" fillId="0" borderId="59" xfId="57" applyNumberFormat="1" applyFont="1" applyBorder="1" applyAlignment="1">
      <alignment horizontal="center"/>
      <protection/>
    </xf>
    <xf numFmtId="0" fontId="6" fillId="0" borderId="0" xfId="57">
      <alignment/>
      <protection/>
    </xf>
    <xf numFmtId="0" fontId="34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5" fillId="0" borderId="0" xfId="57" applyFont="1">
      <alignment/>
      <protection/>
    </xf>
    <xf numFmtId="0" fontId="36" fillId="0" borderId="39" xfId="57" applyFont="1" applyBorder="1" applyAlignment="1">
      <alignment horizontal="center" vertical="center" wrapText="1"/>
      <protection/>
    </xf>
    <xf numFmtId="0" fontId="36" fillId="0" borderId="18" xfId="57" applyFont="1" applyBorder="1" applyAlignment="1">
      <alignment horizontal="center" vertical="center" wrapText="1"/>
      <protection/>
    </xf>
    <xf numFmtId="0" fontId="32" fillId="0" borderId="39" xfId="57" applyFont="1" applyBorder="1" applyAlignment="1">
      <alignment horizontal="center" vertical="center"/>
      <protection/>
    </xf>
    <xf numFmtId="0" fontId="32" fillId="0" borderId="60" xfId="57" applyFont="1" applyBorder="1" applyAlignment="1">
      <alignment horizontal="center" vertical="center"/>
      <protection/>
    </xf>
    <xf numFmtId="0" fontId="32" fillId="0" borderId="38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/>
      <protection/>
    </xf>
    <xf numFmtId="49" fontId="37" fillId="0" borderId="39" xfId="57" applyNumberFormat="1" applyFont="1" applyBorder="1" applyAlignment="1">
      <alignment horizontal="left" wrapText="1"/>
      <protection/>
    </xf>
    <xf numFmtId="49" fontId="36" fillId="0" borderId="39" xfId="57" applyNumberFormat="1" applyFont="1" applyBorder="1" applyAlignment="1">
      <alignment horizontal="center" wrapText="1"/>
      <protection/>
    </xf>
    <xf numFmtId="49" fontId="32" fillId="0" borderId="61" xfId="57" applyNumberFormat="1" applyFont="1" applyBorder="1" applyAlignment="1">
      <alignment horizontal="center"/>
      <protection/>
    </xf>
    <xf numFmtId="176" fontId="32" fillId="0" borderId="39" xfId="57" applyNumberFormat="1" applyFont="1" applyBorder="1" applyAlignment="1">
      <alignment/>
      <protection/>
    </xf>
    <xf numFmtId="176" fontId="32" fillId="0" borderId="40" xfId="57" applyNumberFormat="1" applyFont="1" applyBorder="1" applyAlignment="1">
      <alignment/>
      <protection/>
    </xf>
    <xf numFmtId="49" fontId="36" fillId="0" borderId="39" xfId="57" applyNumberFormat="1" applyFont="1" applyBorder="1" applyAlignment="1" applyProtection="1">
      <alignment horizontal="center" wrapText="1"/>
      <protection locked="0"/>
    </xf>
    <xf numFmtId="49" fontId="32" fillId="0" borderId="61" xfId="57" applyNumberFormat="1" applyFont="1" applyBorder="1" applyAlignment="1" applyProtection="1">
      <alignment horizontal="center"/>
      <protection locked="0"/>
    </xf>
    <xf numFmtId="176" fontId="32" fillId="0" borderId="39" xfId="57" applyNumberFormat="1" applyFont="1" applyBorder="1" applyAlignment="1" applyProtection="1">
      <alignment/>
      <protection locked="0"/>
    </xf>
    <xf numFmtId="176" fontId="32" fillId="0" borderId="40" xfId="57" applyNumberFormat="1" applyFont="1" applyBorder="1" applyAlignment="1" applyProtection="1">
      <alignment/>
      <protection locked="0"/>
    </xf>
    <xf numFmtId="49" fontId="37" fillId="0" borderId="39" xfId="57" applyNumberFormat="1" applyFont="1" applyBorder="1" applyAlignment="1">
      <alignment horizontal="right" wrapText="1" indent="2"/>
      <protection/>
    </xf>
    <xf numFmtId="176" fontId="32" fillId="19" borderId="39" xfId="57" applyNumberFormat="1" applyFont="1" applyFill="1" applyBorder="1" applyAlignment="1">
      <alignment/>
      <protection/>
    </xf>
    <xf numFmtId="176" fontId="32" fillId="19" borderId="40" xfId="57" applyNumberFormat="1" applyFont="1" applyFill="1" applyBorder="1" applyAlignment="1">
      <alignment/>
      <protection/>
    </xf>
    <xf numFmtId="49" fontId="32" fillId="18" borderId="61" xfId="57" applyNumberFormat="1" applyFont="1" applyFill="1" applyBorder="1" applyAlignment="1">
      <alignment horizontal="center"/>
      <protection/>
    </xf>
    <xf numFmtId="0" fontId="32" fillId="18" borderId="39" xfId="57" applyFont="1" applyFill="1" applyBorder="1" applyAlignment="1">
      <alignment horizontal="center"/>
      <protection/>
    </xf>
    <xf numFmtId="0" fontId="32" fillId="18" borderId="40" xfId="57" applyFont="1" applyFill="1" applyBorder="1" applyAlignment="1">
      <alignment horizontal="center"/>
      <protection/>
    </xf>
    <xf numFmtId="49" fontId="37" fillId="0" borderId="40" xfId="57" applyNumberFormat="1" applyFont="1" applyBorder="1" applyAlignment="1">
      <alignment horizontal="right" wrapText="1" indent="2"/>
      <protection/>
    </xf>
    <xf numFmtId="49" fontId="32" fillId="0" borderId="62" xfId="57" applyNumberFormat="1" applyFont="1" applyBorder="1" applyAlignment="1">
      <alignment horizontal="center"/>
      <protection/>
    </xf>
    <xf numFmtId="0" fontId="32" fillId="18" borderId="51" xfId="57" applyFont="1" applyFill="1" applyBorder="1" applyAlignment="1">
      <alignment horizontal="center"/>
      <protection/>
    </xf>
    <xf numFmtId="0" fontId="37" fillId="0" borderId="40" xfId="57" applyFont="1" applyBorder="1" applyAlignment="1">
      <alignment horizontal="right" indent="2"/>
      <protection/>
    </xf>
    <xf numFmtId="49" fontId="32" fillId="0" borderId="63" xfId="57" applyNumberFormat="1" applyFont="1" applyBorder="1" applyAlignment="1">
      <alignment horizontal="center"/>
      <protection/>
    </xf>
    <xf numFmtId="49" fontId="32" fillId="18" borderId="34" xfId="57" applyNumberFormat="1" applyFont="1" applyFill="1" applyBorder="1" applyAlignment="1" applyProtection="1">
      <alignment horizontal="center"/>
      <protection/>
    </xf>
    <xf numFmtId="0" fontId="32" fillId="18" borderId="64" xfId="57" applyFont="1" applyFill="1" applyBorder="1" applyAlignment="1" applyProtection="1">
      <alignment horizontal="center"/>
      <protection/>
    </xf>
    <xf numFmtId="0" fontId="32" fillId="18" borderId="48" xfId="57" applyFont="1" applyFill="1" applyBorder="1" applyAlignment="1" applyProtection="1">
      <alignment horizontal="center"/>
      <protection/>
    </xf>
    <xf numFmtId="49" fontId="32" fillId="0" borderId="61" xfId="57" applyNumberFormat="1" applyFont="1" applyBorder="1" applyAlignment="1" applyProtection="1">
      <alignment horizontal="center"/>
      <protection/>
    </xf>
    <xf numFmtId="176" fontId="32" fillId="0" borderId="39" xfId="57" applyNumberFormat="1" applyFont="1" applyBorder="1" applyAlignment="1" applyProtection="1">
      <alignment/>
      <protection/>
    </xf>
    <xf numFmtId="176" fontId="32" fillId="0" borderId="40" xfId="57" applyNumberFormat="1" applyFont="1" applyBorder="1" applyAlignment="1" applyProtection="1">
      <alignment/>
      <protection/>
    </xf>
    <xf numFmtId="176" fontId="32" fillId="0" borderId="65" xfId="57" applyNumberFormat="1" applyFont="1" applyBorder="1" applyAlignment="1">
      <alignment/>
      <protection/>
    </xf>
    <xf numFmtId="176" fontId="32" fillId="0" borderId="51" xfId="57" applyNumberFormat="1" applyFont="1" applyFill="1" applyBorder="1" applyAlignment="1">
      <alignment/>
      <protection/>
    </xf>
    <xf numFmtId="2" fontId="18" fillId="0" borderId="10" xfId="55" applyNumberFormat="1" applyFont="1" applyFill="1" applyBorder="1" applyAlignment="1" applyProtection="1">
      <alignment horizontal="right" indent="1"/>
      <protection/>
    </xf>
    <xf numFmtId="2" fontId="18" fillId="0" borderId="10" xfId="56" applyNumberFormat="1" applyFont="1" applyFill="1" applyBorder="1" applyAlignment="1" applyProtection="1">
      <alignment horizontal="right" indent="1"/>
      <protection/>
    </xf>
    <xf numFmtId="176" fontId="18" fillId="0" borderId="16" xfId="54" applyNumberFormat="1" applyFont="1" applyBorder="1" applyAlignment="1" applyProtection="1">
      <alignment/>
      <protection locked="0"/>
    </xf>
    <xf numFmtId="176" fontId="18" fillId="0" borderId="17" xfId="54" applyNumberFormat="1" applyFont="1" applyBorder="1" applyAlignment="1" applyProtection="1">
      <alignment/>
      <protection locked="0"/>
    </xf>
    <xf numFmtId="176" fontId="18" fillId="4" borderId="43" xfId="54" applyNumberFormat="1" applyFont="1" applyFill="1" applyBorder="1" applyAlignment="1" applyProtection="1">
      <alignment/>
      <protection/>
    </xf>
    <xf numFmtId="49" fontId="27" fillId="0" borderId="15" xfId="55" applyNumberFormat="1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30" fillId="16" borderId="39" xfId="58" applyFont="1" applyFill="1" applyBorder="1" applyAlignment="1">
      <alignment horizontal="center" vertical="center"/>
      <protection/>
    </xf>
    <xf numFmtId="0" fontId="30" fillId="16" borderId="46" xfId="58" applyFont="1" applyFill="1" applyBorder="1" applyAlignment="1">
      <alignment horizontal="center" vertical="center"/>
      <protection/>
    </xf>
    <xf numFmtId="0" fontId="30" fillId="16" borderId="45" xfId="58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21" fillId="0" borderId="0" xfId="58" applyNumberFormat="1" applyFont="1" applyFill="1" applyAlignment="1">
      <alignment wrapText="1"/>
      <protection/>
    </xf>
    <xf numFmtId="49" fontId="0" fillId="0" borderId="0" xfId="0" applyNumberFormat="1" applyAlignment="1">
      <alignment wrapText="1"/>
    </xf>
    <xf numFmtId="49" fontId="21" fillId="0" borderId="0" xfId="58" applyNumberFormat="1" applyFont="1" applyFill="1" applyAlignment="1">
      <alignment vertical="center" wrapText="1"/>
      <protection/>
    </xf>
    <xf numFmtId="0" fontId="21" fillId="0" borderId="0" xfId="58" applyFont="1" applyFill="1" applyAlignment="1">
      <alignment vertical="center" wrapText="1"/>
      <protection/>
    </xf>
    <xf numFmtId="0" fontId="23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25" xfId="54" applyNumberFormat="1" applyFont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wrapText="1"/>
      <protection/>
    </xf>
    <xf numFmtId="0" fontId="18" fillId="0" borderId="25" xfId="54" applyFont="1" applyBorder="1" applyAlignment="1">
      <alignment horizontal="center" vertical="center" wrapText="1"/>
      <protection/>
    </xf>
    <xf numFmtId="49" fontId="18" fillId="0" borderId="39" xfId="54" applyNumberFormat="1" applyFont="1" applyBorder="1" applyAlignment="1">
      <alignment horizontal="center" vertical="center" wrapText="1"/>
      <protection/>
    </xf>
    <xf numFmtId="49" fontId="18" fillId="0" borderId="46" xfId="54" applyNumberFormat="1" applyFont="1" applyBorder="1" applyAlignment="1">
      <alignment horizontal="center" vertical="center" wrapText="1"/>
      <protection/>
    </xf>
    <xf numFmtId="49" fontId="18" fillId="0" borderId="45" xfId="54" applyNumberFormat="1" applyFont="1" applyBorder="1" applyAlignment="1">
      <alignment horizontal="center" vertical="center" wrapText="1"/>
      <protection/>
    </xf>
    <xf numFmtId="49" fontId="18" fillId="0" borderId="37" xfId="54" applyNumberFormat="1" applyFont="1" applyBorder="1" applyAlignment="1">
      <alignment horizontal="center" vertical="center" wrapText="1"/>
      <protection/>
    </xf>
    <xf numFmtId="49" fontId="18" fillId="0" borderId="12" xfId="54" applyNumberFormat="1" applyFont="1" applyBorder="1" applyAlignment="1">
      <alignment horizontal="center" vertical="center" wrapText="1"/>
      <protection/>
    </xf>
    <xf numFmtId="49" fontId="18" fillId="0" borderId="22" xfId="54" applyNumberFormat="1" applyFont="1" applyBorder="1" applyAlignment="1">
      <alignment horizontal="center" vertical="center" wrapText="1"/>
      <protection/>
    </xf>
    <xf numFmtId="49" fontId="18" fillId="0" borderId="16" xfId="55" applyNumberFormat="1" applyFont="1" applyBorder="1" applyAlignment="1">
      <alignment horizontal="center" vertical="center" wrapText="1"/>
      <protection/>
    </xf>
    <xf numFmtId="49" fontId="18" fillId="0" borderId="25" xfId="55" applyNumberFormat="1" applyFont="1" applyBorder="1" applyAlignment="1">
      <alignment horizontal="center" vertical="center" wrapText="1"/>
      <protection/>
    </xf>
    <xf numFmtId="0" fontId="18" fillId="0" borderId="16" xfId="55" applyFont="1" applyBorder="1" applyAlignment="1">
      <alignment horizontal="center" vertical="center" wrapText="1"/>
      <protection/>
    </xf>
    <xf numFmtId="0" fontId="18" fillId="0" borderId="15" xfId="55" applyFont="1" applyBorder="1" applyAlignment="1">
      <alignment horizontal="center" vertical="center" wrapText="1"/>
      <protection/>
    </xf>
    <xf numFmtId="0" fontId="18" fillId="0" borderId="25" xfId="55" applyFont="1" applyBorder="1" applyAlignment="1">
      <alignment horizontal="center" vertical="center" wrapText="1"/>
      <protection/>
    </xf>
    <xf numFmtId="49" fontId="18" fillId="0" borderId="37" xfId="55" applyNumberFormat="1" applyFont="1" applyBorder="1" applyAlignment="1">
      <alignment horizontal="center" vertical="center" wrapText="1"/>
      <protection/>
    </xf>
    <xf numFmtId="49" fontId="18" fillId="0" borderId="12" xfId="55" applyNumberFormat="1" applyFont="1" applyBorder="1" applyAlignment="1">
      <alignment horizontal="center" vertical="center" wrapText="1"/>
      <protection/>
    </xf>
    <xf numFmtId="49" fontId="18" fillId="0" borderId="22" xfId="55" applyNumberFormat="1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wrapText="1"/>
      <protection/>
    </xf>
    <xf numFmtId="0" fontId="6" fillId="0" borderId="0" xfId="55" applyAlignment="1">
      <alignment horizontal="center"/>
      <protection/>
    </xf>
    <xf numFmtId="0" fontId="21" fillId="0" borderId="0" xfId="55" applyFont="1" applyAlignment="1">
      <alignment horizontal="center"/>
      <protection/>
    </xf>
    <xf numFmtId="49" fontId="18" fillId="0" borderId="39" xfId="55" applyNumberFormat="1" applyFont="1" applyBorder="1" applyAlignment="1">
      <alignment horizontal="center" vertical="center" wrapText="1"/>
      <protection/>
    </xf>
    <xf numFmtId="49" fontId="18" fillId="0" borderId="46" xfId="55" applyNumberFormat="1" applyFont="1" applyBorder="1" applyAlignment="1">
      <alignment horizontal="center" vertical="center" wrapText="1"/>
      <protection/>
    </xf>
    <xf numFmtId="49" fontId="18" fillId="0" borderId="45" xfId="55" applyNumberFormat="1" applyFont="1" applyBorder="1" applyAlignment="1">
      <alignment horizontal="center" vertical="center" wrapText="1"/>
      <protection/>
    </xf>
    <xf numFmtId="49" fontId="18" fillId="0" borderId="16" xfId="56" applyNumberFormat="1" applyFont="1" applyBorder="1" applyAlignment="1">
      <alignment horizontal="center" vertical="center" wrapText="1"/>
      <protection/>
    </xf>
    <xf numFmtId="49" fontId="18" fillId="0" borderId="25" xfId="56" applyNumberFormat="1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18" fillId="0" borderId="16" xfId="56" applyFont="1" applyBorder="1" applyAlignment="1">
      <alignment horizontal="center" vertical="center" wrapText="1"/>
      <protection/>
    </xf>
    <xf numFmtId="0" fontId="18" fillId="0" borderId="15" xfId="56" applyFont="1" applyBorder="1" applyAlignment="1">
      <alignment horizontal="center" vertical="center" wrapText="1"/>
      <protection/>
    </xf>
    <xf numFmtId="0" fontId="18" fillId="0" borderId="25" xfId="56" applyFont="1" applyBorder="1" applyAlignment="1">
      <alignment horizontal="center" vertical="center" wrapText="1"/>
      <protection/>
    </xf>
    <xf numFmtId="49" fontId="18" fillId="0" borderId="39" xfId="56" applyNumberFormat="1" applyFont="1" applyBorder="1" applyAlignment="1">
      <alignment horizontal="center" vertical="center" wrapText="1"/>
      <protection/>
    </xf>
    <xf numFmtId="49" fontId="18" fillId="0" borderId="46" xfId="56" applyNumberFormat="1" applyFont="1" applyBorder="1" applyAlignment="1">
      <alignment horizontal="center" vertical="center" wrapText="1"/>
      <protection/>
    </xf>
    <xf numFmtId="49" fontId="18" fillId="0" borderId="45" xfId="56" applyNumberFormat="1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/>
      <protection/>
    </xf>
    <xf numFmtId="49" fontId="18" fillId="0" borderId="37" xfId="56" applyNumberFormat="1" applyFont="1" applyBorder="1" applyAlignment="1">
      <alignment horizontal="center" vertical="center" wrapText="1"/>
      <protection/>
    </xf>
    <xf numFmtId="49" fontId="18" fillId="0" borderId="12" xfId="56" applyNumberFormat="1" applyFont="1" applyBorder="1" applyAlignment="1">
      <alignment horizontal="center" vertical="center" wrapText="1"/>
      <protection/>
    </xf>
    <xf numFmtId="49" fontId="18" fillId="0" borderId="22" xfId="56" applyNumberFormat="1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6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2" fillId="0" borderId="66" xfId="57" applyFont="1" applyBorder="1" applyAlignment="1">
      <alignment horizontal="center" vertical="top"/>
      <protection/>
    </xf>
    <xf numFmtId="0" fontId="32" fillId="0" borderId="0" xfId="57" applyFont="1" applyBorder="1" applyAlignment="1">
      <alignment horizontal="center" vertical="top"/>
      <protection/>
    </xf>
    <xf numFmtId="0" fontId="36" fillId="0" borderId="16" xfId="57" applyFont="1" applyBorder="1" applyAlignment="1">
      <alignment horizontal="center" vertical="center" wrapText="1"/>
      <protection/>
    </xf>
    <xf numFmtId="0" fontId="36" fillId="0" borderId="25" xfId="57" applyFont="1" applyBorder="1" applyAlignment="1">
      <alignment horizontal="center" vertical="center" wrapText="1"/>
      <protection/>
    </xf>
    <xf numFmtId="0" fontId="36" fillId="0" borderId="60" xfId="57" applyFont="1" applyBorder="1" applyAlignment="1">
      <alignment horizontal="center" vertical="center" wrapText="1"/>
      <protection/>
    </xf>
    <xf numFmtId="0" fontId="36" fillId="0" borderId="37" xfId="57" applyFont="1" applyBorder="1" applyAlignment="1">
      <alignment horizontal="center" vertical="center" wrapText="1"/>
      <protection/>
    </xf>
    <xf numFmtId="0" fontId="36" fillId="0" borderId="39" xfId="57" applyFont="1" applyBorder="1" applyAlignment="1">
      <alignment horizontal="center" vertical="center"/>
      <protection/>
    </xf>
    <xf numFmtId="0" fontId="36" fillId="0" borderId="46" xfId="57" applyFont="1" applyBorder="1" applyAlignment="1">
      <alignment horizontal="center" vertical="center"/>
      <protection/>
    </xf>
    <xf numFmtId="0" fontId="36" fillId="0" borderId="4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737" xfId="54"/>
    <cellStyle name="Обычный_0503737_4" xfId="55"/>
    <cellStyle name="Обычный_0503737_5" xfId="56"/>
    <cellStyle name="Обычный_0503779" xfId="57"/>
    <cellStyle name="Обычный_g_ras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showGridLines="0" zoomScalePageLayoutView="0" workbookViewId="0" topLeftCell="A1">
      <selection activeCell="F3" sqref="F3"/>
    </sheetView>
  </sheetViews>
  <sheetFormatPr defaultColWidth="0" defaultRowHeight="18" customHeight="1"/>
  <cols>
    <col min="1" max="1" width="4.7109375" style="389" customWidth="1"/>
    <col min="2" max="2" width="16.140625" style="404" customWidth="1"/>
    <col min="3" max="3" width="10.421875" style="389" customWidth="1"/>
    <col min="4" max="4" width="12.8515625" style="389" customWidth="1"/>
    <col min="5" max="5" width="9.8515625" style="389" customWidth="1"/>
    <col min="6" max="6" width="13.8515625" style="389" customWidth="1"/>
    <col min="7" max="7" width="8.00390625" style="389" customWidth="1"/>
    <col min="8" max="8" width="7.28125" style="389" customWidth="1"/>
    <col min="9" max="9" width="10.57421875" style="389" customWidth="1"/>
    <col min="10" max="10" width="11.140625" style="389" customWidth="1"/>
    <col min="11" max="11" width="11.28125" style="389" customWidth="1"/>
    <col min="12" max="12" width="14.57421875" style="389" customWidth="1"/>
    <col min="13" max="13" width="4.7109375" style="389" customWidth="1"/>
    <col min="14" max="16384" width="0" style="389" hidden="1" customWidth="1"/>
  </cols>
  <sheetData>
    <row r="2" spans="2:12" ht="18" customHeight="1">
      <c r="B2" s="599" t="s">
        <v>275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2:12" ht="15.75" customHeight="1">
      <c r="B3" s="600" t="s">
        <v>266</v>
      </c>
      <c r="C3" s="601"/>
      <c r="D3" s="391">
        <v>42309</v>
      </c>
      <c r="E3" s="391"/>
      <c r="F3" s="392"/>
      <c r="G3" s="392"/>
      <c r="H3" s="392"/>
      <c r="I3" s="392"/>
      <c r="J3" s="602" t="s">
        <v>332</v>
      </c>
      <c r="K3" s="602"/>
      <c r="L3" s="602"/>
    </row>
    <row r="4" spans="2:12" ht="9.75" customHeight="1">
      <c r="B4" s="388"/>
      <c r="C4" s="386"/>
      <c r="D4" s="391"/>
      <c r="E4" s="391"/>
      <c r="F4" s="392"/>
      <c r="G4" s="392"/>
      <c r="H4" s="392"/>
      <c r="I4" s="392"/>
      <c r="J4" s="387"/>
      <c r="K4" s="387"/>
      <c r="L4" s="387"/>
    </row>
    <row r="5" spans="2:12" ht="15.75" customHeight="1">
      <c r="B5" s="600" t="s">
        <v>144</v>
      </c>
      <c r="C5" s="601"/>
      <c r="D5" s="603" t="s">
        <v>322</v>
      </c>
      <c r="E5" s="604"/>
      <c r="F5" s="604"/>
      <c r="G5" s="604"/>
      <c r="H5" s="604"/>
      <c r="I5" s="604"/>
      <c r="J5" s="407" t="s">
        <v>277</v>
      </c>
      <c r="K5" s="393" t="s">
        <v>324</v>
      </c>
      <c r="L5" s="387"/>
    </row>
    <row r="6" spans="2:12" ht="15.75" customHeight="1">
      <c r="B6" s="405" t="s">
        <v>147</v>
      </c>
      <c r="C6" s="405"/>
      <c r="D6" s="605" t="s">
        <v>323</v>
      </c>
      <c r="E6" s="605"/>
      <c r="F6" s="605"/>
      <c r="G6" s="605"/>
      <c r="H6" s="605"/>
      <c r="I6" s="605"/>
      <c r="J6" s="394" t="s">
        <v>269</v>
      </c>
      <c r="K6" s="393" t="s">
        <v>270</v>
      </c>
      <c r="L6" s="390"/>
    </row>
    <row r="7" spans="2:12" ht="15.75" customHeight="1">
      <c r="B7" s="405" t="s">
        <v>279</v>
      </c>
      <c r="C7" s="405"/>
      <c r="D7" s="406"/>
      <c r="E7" s="406"/>
      <c r="F7" s="406"/>
      <c r="G7" s="406"/>
      <c r="H7" s="406"/>
      <c r="I7" s="406"/>
      <c r="J7" s="408" t="s">
        <v>277</v>
      </c>
      <c r="K7" s="393" t="s">
        <v>267</v>
      </c>
      <c r="L7" s="390"/>
    </row>
    <row r="8" spans="2:12" ht="17.25" customHeight="1">
      <c r="B8" s="409"/>
      <c r="C8" s="606" t="s">
        <v>271</v>
      </c>
      <c r="D8" s="606"/>
      <c r="E8" s="606"/>
      <c r="F8" s="606"/>
      <c r="G8" s="606"/>
      <c r="H8" s="606"/>
      <c r="I8" s="606"/>
      <c r="J8" s="394" t="s">
        <v>278</v>
      </c>
      <c r="K8" s="393" t="s">
        <v>268</v>
      </c>
      <c r="L8" s="395" t="s">
        <v>272</v>
      </c>
    </row>
    <row r="9" ht="13.5" customHeight="1"/>
    <row r="10" spans="2:12" s="397" customFormat="1" ht="18" customHeight="1">
      <c r="B10" s="396" t="s">
        <v>273</v>
      </c>
      <c r="C10" s="596" t="s">
        <v>274</v>
      </c>
      <c r="D10" s="597"/>
      <c r="E10" s="597"/>
      <c r="F10" s="597"/>
      <c r="G10" s="597"/>
      <c r="H10" s="597"/>
      <c r="I10" s="597"/>
      <c r="J10" s="597"/>
      <c r="K10" s="597"/>
      <c r="L10" s="598"/>
    </row>
    <row r="11" spans="2:12" s="403" customFormat="1" ht="15" customHeight="1">
      <c r="B11" s="398"/>
      <c r="C11" s="399"/>
      <c r="D11" s="400"/>
      <c r="E11" s="400"/>
      <c r="F11" s="400"/>
      <c r="G11" s="401"/>
      <c r="H11" s="400"/>
      <c r="I11" s="400"/>
      <c r="J11" s="400"/>
      <c r="K11" s="400"/>
      <c r="L11" s="402"/>
    </row>
    <row r="12" spans="2:12" s="403" customFormat="1" ht="15" customHeight="1">
      <c r="B12" s="398"/>
      <c r="C12" s="399"/>
      <c r="D12" s="400"/>
      <c r="E12" s="400"/>
      <c r="F12" s="400"/>
      <c r="G12" s="401"/>
      <c r="H12" s="400"/>
      <c r="I12" s="400"/>
      <c r="J12" s="400"/>
      <c r="K12" s="400"/>
      <c r="L12" s="402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zoomScaleSheetLayoutView="100" zoomScalePageLayoutView="0" workbookViewId="0" topLeftCell="A1">
      <selection activeCell="E66" sqref="E66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607" t="s">
        <v>141</v>
      </c>
      <c r="B2" s="607"/>
      <c r="C2" s="607"/>
      <c r="D2" s="607"/>
      <c r="E2" s="607"/>
      <c r="F2" s="607"/>
      <c r="G2" s="607"/>
      <c r="H2" s="607"/>
      <c r="I2" s="1"/>
      <c r="J2" s="5" t="s">
        <v>0</v>
      </c>
    </row>
    <row r="3" spans="1:10" ht="12.75" customHeight="1">
      <c r="A3" s="608" t="s">
        <v>142</v>
      </c>
      <c r="B3" s="608"/>
      <c r="C3" s="608"/>
      <c r="D3" s="608"/>
      <c r="E3" s="608"/>
      <c r="F3" s="608"/>
      <c r="G3" s="608"/>
      <c r="H3" s="608"/>
      <c r="I3" s="6" t="s">
        <v>1</v>
      </c>
      <c r="J3" s="7" t="s">
        <v>143</v>
      </c>
    </row>
    <row r="4" spans="1:10" ht="13.5" customHeight="1">
      <c r="A4" s="8"/>
      <c r="C4" s="416" t="s">
        <v>276</v>
      </c>
      <c r="D4" s="415" t="str">
        <f>OtDateTxt</f>
        <v>1 ноября 2015 г.</v>
      </c>
      <c r="E4" s="8"/>
      <c r="F4" s="8"/>
      <c r="G4" s="8"/>
      <c r="H4" s="8"/>
      <c r="I4" s="6" t="s">
        <v>2</v>
      </c>
      <c r="J4" s="412">
        <f>OtDate</f>
        <v>42309</v>
      </c>
    </row>
    <row r="5" spans="1:10" s="12" customFormat="1" ht="15" customHeight="1">
      <c r="A5" s="541" t="s">
        <v>144</v>
      </c>
      <c r="B5" s="410" t="str">
        <f>OtUch</f>
        <v>МБОУ  СОШ №83</v>
      </c>
      <c r="C5" s="9"/>
      <c r="D5" s="9"/>
      <c r="E5" s="10"/>
      <c r="F5" s="10"/>
      <c r="G5" s="10"/>
      <c r="H5" s="10"/>
      <c r="I5" s="11" t="s">
        <v>145</v>
      </c>
      <c r="J5" s="413" t="str">
        <f>OkpoUc</f>
        <v>42233741</v>
      </c>
    </row>
    <row r="6" spans="1:10" s="12" customFormat="1" ht="15" customHeight="1">
      <c r="A6" s="541" t="s">
        <v>146</v>
      </c>
      <c r="B6" s="9"/>
      <c r="C6" s="9"/>
      <c r="D6" s="9"/>
      <c r="E6" s="10"/>
      <c r="F6" s="10"/>
      <c r="G6" s="10"/>
      <c r="H6" s="10"/>
      <c r="I6" s="11"/>
      <c r="J6" s="413"/>
    </row>
    <row r="7" spans="1:10" s="12" customFormat="1" ht="15" customHeight="1">
      <c r="A7" s="541" t="s">
        <v>147</v>
      </c>
      <c r="B7" s="410" t="str">
        <f>OtOrg</f>
        <v>УО Ногинского муниципального района</v>
      </c>
      <c r="C7" s="9"/>
      <c r="D7" s="9"/>
      <c r="E7" s="10"/>
      <c r="F7" s="10"/>
      <c r="G7" s="10"/>
      <c r="H7" s="10"/>
      <c r="I7" s="13" t="s">
        <v>148</v>
      </c>
      <c r="J7" s="413" t="str">
        <f>OKATO</f>
        <v>000000000</v>
      </c>
    </row>
    <row r="8" spans="1:10" ht="15" customHeight="1">
      <c r="A8" s="542" t="s">
        <v>149</v>
      </c>
      <c r="B8" s="14"/>
      <c r="C8" s="14"/>
      <c r="D8" s="14"/>
      <c r="E8" s="15"/>
      <c r="F8" s="15"/>
      <c r="G8" s="15"/>
      <c r="H8" s="15"/>
      <c r="I8" s="16" t="s">
        <v>145</v>
      </c>
      <c r="J8" s="414" t="str">
        <f>OtOkpo</f>
        <v>000000</v>
      </c>
    </row>
    <row r="9" spans="1:10" ht="15" customHeight="1">
      <c r="A9" s="542" t="s">
        <v>150</v>
      </c>
      <c r="B9" s="411" t="str">
        <f>OtRasp</f>
        <v>Организация</v>
      </c>
      <c r="C9" s="18"/>
      <c r="D9" s="18"/>
      <c r="E9" s="19"/>
      <c r="F9" s="19"/>
      <c r="G9" s="19"/>
      <c r="H9" s="19"/>
      <c r="I9" s="16" t="s">
        <v>151</v>
      </c>
      <c r="J9" s="414" t="str">
        <f>GLV</f>
        <v>000</v>
      </c>
    </row>
    <row r="10" spans="1:10" ht="15" customHeight="1">
      <c r="A10" s="542" t="s">
        <v>152</v>
      </c>
      <c r="B10" s="128" t="s">
        <v>261</v>
      </c>
      <c r="C10" s="129"/>
      <c r="D10" s="129"/>
      <c r="E10" s="130"/>
      <c r="F10" s="130"/>
      <c r="G10" s="130"/>
      <c r="H10" s="130"/>
      <c r="I10" s="131"/>
      <c r="J10" s="132" t="s">
        <v>135</v>
      </c>
    </row>
    <row r="11" spans="1:10" ht="15" customHeight="1">
      <c r="A11" s="542" t="s">
        <v>153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542" t="s">
        <v>154</v>
      </c>
      <c r="B12" s="14"/>
      <c r="C12" s="14"/>
      <c r="D12" s="14"/>
      <c r="E12" s="15"/>
      <c r="F12" s="15"/>
      <c r="G12" s="15"/>
      <c r="H12" s="15"/>
      <c r="I12" s="16" t="s">
        <v>155</v>
      </c>
      <c r="J12" s="20" t="s">
        <v>156</v>
      </c>
    </row>
    <row r="13" spans="2:10" ht="15" customHeight="1">
      <c r="B13" s="22"/>
      <c r="C13" s="22"/>
      <c r="D13" s="23" t="s">
        <v>157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2.75" customHeight="1">
      <c r="A15" s="611" t="s">
        <v>99</v>
      </c>
      <c r="B15" s="611" t="s">
        <v>3</v>
      </c>
      <c r="C15" s="611" t="s">
        <v>4</v>
      </c>
      <c r="D15" s="30" t="s">
        <v>158</v>
      </c>
      <c r="E15" s="614" t="s">
        <v>159</v>
      </c>
      <c r="F15" s="615"/>
      <c r="G15" s="615"/>
      <c r="H15" s="615"/>
      <c r="I15" s="616"/>
      <c r="J15" s="31" t="s">
        <v>160</v>
      </c>
    </row>
    <row r="16" spans="1:10" ht="15" customHeight="1">
      <c r="A16" s="612"/>
      <c r="B16" s="612"/>
      <c r="C16" s="612"/>
      <c r="D16" s="30" t="s">
        <v>161</v>
      </c>
      <c r="E16" s="609" t="s">
        <v>162</v>
      </c>
      <c r="F16" s="609" t="s">
        <v>163</v>
      </c>
      <c r="G16" s="32" t="s">
        <v>164</v>
      </c>
      <c r="H16" s="30" t="s">
        <v>165</v>
      </c>
      <c r="I16" s="609" t="s">
        <v>134</v>
      </c>
      <c r="J16" s="30" t="s">
        <v>161</v>
      </c>
    </row>
    <row r="17" spans="1:10" ht="15" customHeight="1">
      <c r="A17" s="613"/>
      <c r="B17" s="613"/>
      <c r="C17" s="613"/>
      <c r="D17" s="30" t="s">
        <v>166</v>
      </c>
      <c r="E17" s="610"/>
      <c r="F17" s="610"/>
      <c r="G17" s="30" t="s">
        <v>167</v>
      </c>
      <c r="H17" s="30" t="s">
        <v>168</v>
      </c>
      <c r="I17" s="610"/>
      <c r="J17" s="30" t="s">
        <v>166</v>
      </c>
    </row>
    <row r="18" spans="1:10" ht="12" customHeight="1" thickBot="1">
      <c r="A18" s="33">
        <v>1</v>
      </c>
      <c r="B18" s="5">
        <v>2</v>
      </c>
      <c r="C18" s="5">
        <v>3</v>
      </c>
      <c r="D18" s="34" t="s">
        <v>169</v>
      </c>
      <c r="E18" s="35" t="s">
        <v>170</v>
      </c>
      <c r="F18" s="34" t="s">
        <v>5</v>
      </c>
      <c r="G18" s="34" t="s">
        <v>6</v>
      </c>
      <c r="H18" s="34" t="s">
        <v>171</v>
      </c>
      <c r="I18" s="34" t="s">
        <v>172</v>
      </c>
      <c r="J18" s="34" t="s">
        <v>139</v>
      </c>
    </row>
    <row r="19" spans="1:10" ht="15" customHeight="1">
      <c r="A19" s="36" t="s">
        <v>258</v>
      </c>
      <c r="B19" s="37" t="s">
        <v>7</v>
      </c>
      <c r="C19" s="38"/>
      <c r="D19" s="436">
        <f>D20+D23+D24+D25+D29+D38</f>
        <v>110500</v>
      </c>
      <c r="E19" s="436">
        <f>E20+E23+E24+E25+E29+E38</f>
        <v>110500</v>
      </c>
      <c r="F19" s="436">
        <f>F20+F23+F24+F25+F29+F38</f>
        <v>0</v>
      </c>
      <c r="G19" s="436">
        <f>G20+G23+G24+G25+G29+G38</f>
        <v>0</v>
      </c>
      <c r="H19" s="436">
        <f>H20+H23+H24+H25+H29+H38</f>
        <v>0</v>
      </c>
      <c r="I19" s="436">
        <f>E19+F19+G19+H19</f>
        <v>110500</v>
      </c>
      <c r="J19" s="437">
        <f>D19-I19</f>
        <v>0</v>
      </c>
    </row>
    <row r="20" spans="1:10" ht="14.25" customHeight="1">
      <c r="A20" s="39" t="s">
        <v>9</v>
      </c>
      <c r="B20" s="40" t="s">
        <v>10</v>
      </c>
      <c r="C20" s="41" t="s">
        <v>11</v>
      </c>
      <c r="D20" s="438"/>
      <c r="E20" s="438"/>
      <c r="F20" s="438"/>
      <c r="G20" s="438"/>
      <c r="H20" s="438"/>
      <c r="I20" s="436">
        <f>E20+F20+G20+H20</f>
        <v>0</v>
      </c>
      <c r="J20" s="439">
        <f>D20-I20</f>
        <v>0</v>
      </c>
    </row>
    <row r="21" spans="1:10" ht="11.25" customHeight="1">
      <c r="A21" s="42" t="s">
        <v>32</v>
      </c>
      <c r="B21" s="43"/>
      <c r="C21" s="44"/>
      <c r="D21" s="440"/>
      <c r="E21" s="441"/>
      <c r="F21" s="440"/>
      <c r="G21" s="440"/>
      <c r="H21" s="440"/>
      <c r="I21" s="442"/>
      <c r="J21" s="443"/>
    </row>
    <row r="22" spans="1:10" ht="13.5" customHeight="1">
      <c r="A22" s="46" t="s">
        <v>173</v>
      </c>
      <c r="B22" s="47" t="s">
        <v>136</v>
      </c>
      <c r="C22" s="41" t="s">
        <v>11</v>
      </c>
      <c r="D22" s="444"/>
      <c r="E22" s="444"/>
      <c r="F22" s="444"/>
      <c r="G22" s="444"/>
      <c r="H22" s="444"/>
      <c r="I22" s="445">
        <f>E22+F22+G22+H22</f>
        <v>0</v>
      </c>
      <c r="J22" s="446">
        <f>D22-I22</f>
        <v>0</v>
      </c>
    </row>
    <row r="23" spans="1:10" ht="14.25" customHeight="1">
      <c r="A23" s="39" t="s">
        <v>12</v>
      </c>
      <c r="B23" s="40" t="s">
        <v>13</v>
      </c>
      <c r="C23" s="41" t="s">
        <v>14</v>
      </c>
      <c r="D23" s="438"/>
      <c r="E23" s="438"/>
      <c r="F23" s="438"/>
      <c r="G23" s="438"/>
      <c r="H23" s="438"/>
      <c r="I23" s="436">
        <f>E23+F23+G23+H23</f>
        <v>0</v>
      </c>
      <c r="J23" s="439">
        <f>D23-I23</f>
        <v>0</v>
      </c>
    </row>
    <row r="24" spans="1:10" ht="24" customHeight="1">
      <c r="A24" s="39" t="s">
        <v>174</v>
      </c>
      <c r="B24" s="40" t="s">
        <v>15</v>
      </c>
      <c r="C24" s="41" t="s">
        <v>16</v>
      </c>
      <c r="D24" s="438"/>
      <c r="E24" s="438"/>
      <c r="F24" s="438"/>
      <c r="G24" s="438"/>
      <c r="H24" s="438"/>
      <c r="I24" s="436">
        <f>E24+F24+G24+H24</f>
        <v>0</v>
      </c>
      <c r="J24" s="439">
        <f>D24-I24</f>
        <v>0</v>
      </c>
    </row>
    <row r="25" spans="1:10" ht="14.25" customHeight="1">
      <c r="A25" s="39" t="s">
        <v>17</v>
      </c>
      <c r="B25" s="40" t="s">
        <v>18</v>
      </c>
      <c r="C25" s="41" t="s">
        <v>19</v>
      </c>
      <c r="D25" s="436">
        <f>D27+D28</f>
        <v>0</v>
      </c>
      <c r="E25" s="436">
        <f>E27+E28</f>
        <v>0</v>
      </c>
      <c r="F25" s="436">
        <f>F27+F28</f>
        <v>0</v>
      </c>
      <c r="G25" s="436">
        <f>G27+G28</f>
        <v>0</v>
      </c>
      <c r="H25" s="436">
        <f>H27+H28</f>
        <v>0</v>
      </c>
      <c r="I25" s="436">
        <f>E25+F25+G25+H25</f>
        <v>0</v>
      </c>
      <c r="J25" s="439">
        <f>D25-I25</f>
        <v>0</v>
      </c>
    </row>
    <row r="26" spans="1:10" ht="11.25" customHeight="1">
      <c r="A26" s="48" t="s">
        <v>20</v>
      </c>
      <c r="B26" s="43"/>
      <c r="C26" s="44"/>
      <c r="D26" s="447"/>
      <c r="E26" s="448"/>
      <c r="F26" s="447"/>
      <c r="G26" s="447"/>
      <c r="H26" s="447"/>
      <c r="I26" s="442"/>
      <c r="J26" s="443"/>
    </row>
    <row r="27" spans="1:10" ht="22.5" customHeight="1">
      <c r="A27" s="46" t="s">
        <v>175</v>
      </c>
      <c r="B27" s="47" t="s">
        <v>21</v>
      </c>
      <c r="C27" s="41" t="s">
        <v>22</v>
      </c>
      <c r="D27" s="449"/>
      <c r="E27" s="449"/>
      <c r="F27" s="444"/>
      <c r="G27" s="444"/>
      <c r="H27" s="444"/>
      <c r="I27" s="445">
        <f>E27+F27+G27+H27</f>
        <v>0</v>
      </c>
      <c r="J27" s="446">
        <f aca="true" t="shared" si="0" ref="J27:J38">D27-I27</f>
        <v>0</v>
      </c>
    </row>
    <row r="28" spans="1:10" ht="14.25" customHeight="1">
      <c r="A28" s="46" t="s">
        <v>23</v>
      </c>
      <c r="B28" s="40" t="s">
        <v>24</v>
      </c>
      <c r="C28" s="41" t="s">
        <v>25</v>
      </c>
      <c r="D28" s="449"/>
      <c r="E28" s="449"/>
      <c r="F28" s="444"/>
      <c r="G28" s="444"/>
      <c r="H28" s="444"/>
      <c r="I28" s="445">
        <f>E28+F28+G28+H28</f>
        <v>0</v>
      </c>
      <c r="J28" s="446">
        <f t="shared" si="0"/>
        <v>0</v>
      </c>
    </row>
    <row r="29" spans="1:10" ht="14.25" customHeight="1">
      <c r="A29" s="39" t="s">
        <v>26</v>
      </c>
      <c r="B29" s="40" t="s">
        <v>27</v>
      </c>
      <c r="C29" s="41" t="s">
        <v>176</v>
      </c>
      <c r="D29" s="450">
        <f>D31+D32+D33+D34+D35+D36+D37</f>
        <v>0</v>
      </c>
      <c r="E29" s="450">
        <f>E31+E32+E33+E34+E35+E36+E37</f>
        <v>0</v>
      </c>
      <c r="F29" s="445">
        <f>F31+F32+F33+F34+F35+F36+F37</f>
        <v>0</v>
      </c>
      <c r="G29" s="445">
        <f>G31+G32+G33+G34+G35+G36+G37</f>
        <v>0</v>
      </c>
      <c r="H29" s="445">
        <f>H31+H32+H33+H34+H35+H36+H37</f>
        <v>0</v>
      </c>
      <c r="I29" s="445">
        <f>E29+F29+G29+H29</f>
        <v>0</v>
      </c>
      <c r="J29" s="446">
        <f t="shared" si="0"/>
        <v>0</v>
      </c>
    </row>
    <row r="30" spans="1:10" ht="11.25" customHeight="1">
      <c r="A30" s="48" t="s">
        <v>20</v>
      </c>
      <c r="B30" s="43"/>
      <c r="C30" s="44"/>
      <c r="D30" s="447"/>
      <c r="E30" s="448"/>
      <c r="F30" s="447"/>
      <c r="G30" s="447"/>
      <c r="H30" s="447"/>
      <c r="I30" s="442"/>
      <c r="J30" s="451"/>
    </row>
    <row r="31" spans="1:10" ht="13.5" customHeight="1">
      <c r="A31" s="46" t="s">
        <v>177</v>
      </c>
      <c r="B31" s="47" t="s">
        <v>30</v>
      </c>
      <c r="C31" s="41" t="s">
        <v>109</v>
      </c>
      <c r="D31" s="449"/>
      <c r="E31" s="449"/>
      <c r="F31" s="444"/>
      <c r="G31" s="444"/>
      <c r="H31" s="444"/>
      <c r="I31" s="445">
        <f aca="true" t="shared" si="1" ref="I31:I38">E31+F31+G31+H31</f>
        <v>0</v>
      </c>
      <c r="J31" s="446">
        <f t="shared" si="0"/>
        <v>0</v>
      </c>
    </row>
    <row r="32" spans="1:10" ht="13.5" customHeight="1">
      <c r="A32" s="46" t="s">
        <v>178</v>
      </c>
      <c r="B32" s="47" t="s">
        <v>33</v>
      </c>
      <c r="C32" s="41" t="s">
        <v>111</v>
      </c>
      <c r="D32" s="449"/>
      <c r="E32" s="449"/>
      <c r="F32" s="444"/>
      <c r="G32" s="444"/>
      <c r="H32" s="444"/>
      <c r="I32" s="445">
        <f t="shared" si="1"/>
        <v>0</v>
      </c>
      <c r="J32" s="446">
        <f t="shared" si="0"/>
        <v>0</v>
      </c>
    </row>
    <row r="33" spans="1:10" ht="13.5" customHeight="1">
      <c r="A33" s="46" t="s">
        <v>179</v>
      </c>
      <c r="B33" s="47" t="s">
        <v>137</v>
      </c>
      <c r="C33" s="41" t="s">
        <v>112</v>
      </c>
      <c r="D33" s="449"/>
      <c r="E33" s="449"/>
      <c r="F33" s="444"/>
      <c r="G33" s="444"/>
      <c r="H33" s="444"/>
      <c r="I33" s="445">
        <f t="shared" si="1"/>
        <v>0</v>
      </c>
      <c r="J33" s="446">
        <f t="shared" si="0"/>
        <v>0</v>
      </c>
    </row>
    <row r="34" spans="1:10" ht="13.5" customHeight="1">
      <c r="A34" s="46" t="s">
        <v>180</v>
      </c>
      <c r="B34" s="47" t="s">
        <v>181</v>
      </c>
      <c r="C34" s="41" t="s">
        <v>114</v>
      </c>
      <c r="D34" s="449"/>
      <c r="E34" s="449"/>
      <c r="F34" s="444"/>
      <c r="G34" s="444"/>
      <c r="H34" s="444"/>
      <c r="I34" s="445">
        <f t="shared" si="1"/>
        <v>0</v>
      </c>
      <c r="J34" s="446">
        <f t="shared" si="0"/>
        <v>0</v>
      </c>
    </row>
    <row r="35" spans="1:10" ht="13.5" customHeight="1">
      <c r="A35" s="49" t="s">
        <v>182</v>
      </c>
      <c r="B35" s="40" t="s">
        <v>34</v>
      </c>
      <c r="C35" s="41" t="s">
        <v>118</v>
      </c>
      <c r="D35" s="449"/>
      <c r="E35" s="449"/>
      <c r="F35" s="444"/>
      <c r="G35" s="444"/>
      <c r="H35" s="444"/>
      <c r="I35" s="445">
        <f t="shared" si="1"/>
        <v>0</v>
      </c>
      <c r="J35" s="446">
        <f t="shared" si="0"/>
        <v>0</v>
      </c>
    </row>
    <row r="36" spans="1:10" ht="13.5" customHeight="1">
      <c r="A36" s="49" t="s">
        <v>183</v>
      </c>
      <c r="B36" s="40" t="s">
        <v>184</v>
      </c>
      <c r="C36" s="41" t="s">
        <v>120</v>
      </c>
      <c r="D36" s="449"/>
      <c r="E36" s="449"/>
      <c r="F36" s="444"/>
      <c r="G36" s="444"/>
      <c r="H36" s="444"/>
      <c r="I36" s="445">
        <f t="shared" si="1"/>
        <v>0</v>
      </c>
      <c r="J36" s="446">
        <f t="shared" si="0"/>
        <v>0</v>
      </c>
    </row>
    <row r="37" spans="1:10" ht="13.5" customHeight="1">
      <c r="A37" s="49" t="s">
        <v>185</v>
      </c>
      <c r="B37" s="40" t="s">
        <v>186</v>
      </c>
      <c r="C37" s="41" t="s">
        <v>124</v>
      </c>
      <c r="D37" s="449"/>
      <c r="E37" s="449"/>
      <c r="F37" s="444"/>
      <c r="G37" s="444"/>
      <c r="H37" s="444"/>
      <c r="I37" s="445">
        <f t="shared" si="1"/>
        <v>0</v>
      </c>
      <c r="J37" s="446">
        <f t="shared" si="0"/>
        <v>0</v>
      </c>
    </row>
    <row r="38" spans="1:10" ht="14.25" customHeight="1">
      <c r="A38" s="50" t="s">
        <v>36</v>
      </c>
      <c r="B38" s="40" t="s">
        <v>8</v>
      </c>
      <c r="C38" s="51" t="s">
        <v>37</v>
      </c>
      <c r="D38" s="450">
        <f>D40+D41+D42+D43</f>
        <v>110500</v>
      </c>
      <c r="E38" s="450">
        <f>E40+E41+E42+E43</f>
        <v>110500</v>
      </c>
      <c r="F38" s="445">
        <f>F40+F41+F42+F43</f>
        <v>0</v>
      </c>
      <c r="G38" s="445">
        <f>G40+G41+G42+G43</f>
        <v>0</v>
      </c>
      <c r="H38" s="445">
        <f>H40+H41+H42+H43</f>
        <v>0</v>
      </c>
      <c r="I38" s="445">
        <f t="shared" si="1"/>
        <v>110500</v>
      </c>
      <c r="J38" s="446">
        <f t="shared" si="0"/>
        <v>0</v>
      </c>
    </row>
    <row r="39" spans="1:10" ht="11.25" customHeight="1">
      <c r="A39" s="42" t="s">
        <v>32</v>
      </c>
      <c r="B39" s="43"/>
      <c r="C39" s="44"/>
      <c r="D39" s="447"/>
      <c r="E39" s="448"/>
      <c r="F39" s="447"/>
      <c r="G39" s="447"/>
      <c r="H39" s="447"/>
      <c r="I39" s="447"/>
      <c r="J39" s="452"/>
    </row>
    <row r="40" spans="1:10" ht="23.25" customHeight="1">
      <c r="A40" s="46" t="s">
        <v>187</v>
      </c>
      <c r="B40" s="47" t="s">
        <v>38</v>
      </c>
      <c r="C40" s="41" t="s">
        <v>37</v>
      </c>
      <c r="D40" s="453"/>
      <c r="E40" s="453"/>
      <c r="F40" s="454"/>
      <c r="G40" s="454"/>
      <c r="H40" s="454"/>
      <c r="I40" s="454"/>
      <c r="J40" s="455"/>
    </row>
    <row r="41" spans="1:10" ht="13.5" customHeight="1">
      <c r="A41" s="49" t="s">
        <v>188</v>
      </c>
      <c r="B41" s="47" t="s">
        <v>39</v>
      </c>
      <c r="C41" s="41" t="s">
        <v>37</v>
      </c>
      <c r="D41" s="453"/>
      <c r="E41" s="453"/>
      <c r="F41" s="454"/>
      <c r="G41" s="454"/>
      <c r="H41" s="454"/>
      <c r="I41" s="454"/>
      <c r="J41" s="455"/>
    </row>
    <row r="42" spans="1:10" ht="13.5" customHeight="1">
      <c r="A42" s="49" t="s">
        <v>189</v>
      </c>
      <c r="B42" s="47" t="s">
        <v>40</v>
      </c>
      <c r="C42" s="41" t="s">
        <v>37</v>
      </c>
      <c r="D42" s="453"/>
      <c r="E42" s="453"/>
      <c r="F42" s="454"/>
      <c r="G42" s="454"/>
      <c r="H42" s="454"/>
      <c r="I42" s="454"/>
      <c r="J42" s="455"/>
    </row>
    <row r="43" spans="1:10" s="55" customFormat="1" ht="13.5" customHeight="1" thickBot="1">
      <c r="A43" s="52" t="s">
        <v>190</v>
      </c>
      <c r="B43" s="53" t="s">
        <v>41</v>
      </c>
      <c r="C43" s="54" t="s">
        <v>37</v>
      </c>
      <c r="D43" s="456">
        <v>110500</v>
      </c>
      <c r="E43" s="456">
        <v>110500</v>
      </c>
      <c r="F43" s="456"/>
      <c r="G43" s="456"/>
      <c r="H43" s="456"/>
      <c r="I43" s="457">
        <f>E43+F43+G43+H43</f>
        <v>110500</v>
      </c>
      <c r="J43" s="458">
        <f>D43-I43</f>
        <v>0</v>
      </c>
    </row>
    <row r="44" spans="1:10" ht="8.25" customHeight="1">
      <c r="A44" s="4"/>
      <c r="B44" s="22"/>
      <c r="C44" s="22"/>
      <c r="D44" s="22"/>
      <c r="E44" s="15"/>
      <c r="F44" s="15"/>
      <c r="G44" s="15"/>
      <c r="H44" s="15"/>
      <c r="J44" s="25"/>
    </row>
    <row r="45" spans="1:10" ht="15" customHeight="1">
      <c r="A45" s="56"/>
      <c r="B45" s="56"/>
      <c r="C45" s="56"/>
      <c r="D45" s="57" t="s">
        <v>191</v>
      </c>
      <c r="E45" s="58"/>
      <c r="F45" s="58"/>
      <c r="G45" s="58"/>
      <c r="H45" s="58"/>
      <c r="I45" s="15"/>
      <c r="J45" s="536" t="s">
        <v>192</v>
      </c>
    </row>
    <row r="46" spans="1:10" ht="9.75" customHeight="1">
      <c r="A46" s="18"/>
      <c r="B46" s="59"/>
      <c r="C46" s="59"/>
      <c r="D46" s="60"/>
      <c r="E46" s="60"/>
      <c r="F46" s="61"/>
      <c r="G46" s="61"/>
      <c r="H46" s="60"/>
      <c r="I46" s="28"/>
      <c r="J46" s="60"/>
    </row>
    <row r="47" spans="1:10" ht="11.25" customHeight="1">
      <c r="A47" s="611" t="s">
        <v>99</v>
      </c>
      <c r="B47" s="612" t="s">
        <v>3</v>
      </c>
      <c r="C47" s="612" t="s">
        <v>4</v>
      </c>
      <c r="D47" s="30" t="s">
        <v>158</v>
      </c>
      <c r="E47" s="617" t="s">
        <v>159</v>
      </c>
      <c r="F47" s="618"/>
      <c r="G47" s="618"/>
      <c r="H47" s="618"/>
      <c r="I47" s="619"/>
      <c r="J47" s="31" t="s">
        <v>160</v>
      </c>
    </row>
    <row r="48" spans="1:10" ht="18" customHeight="1">
      <c r="A48" s="612"/>
      <c r="B48" s="612"/>
      <c r="C48" s="612"/>
      <c r="D48" s="30" t="s">
        <v>161</v>
      </c>
      <c r="E48" s="31" t="s">
        <v>193</v>
      </c>
      <c r="F48" s="31" t="s">
        <v>194</v>
      </c>
      <c r="G48" s="32" t="s">
        <v>164</v>
      </c>
      <c r="H48" s="30" t="s">
        <v>165</v>
      </c>
      <c r="I48" s="609" t="s">
        <v>134</v>
      </c>
      <c r="J48" s="30" t="s">
        <v>161</v>
      </c>
    </row>
    <row r="49" spans="1:10" ht="13.5" customHeight="1">
      <c r="A49" s="613"/>
      <c r="B49" s="613"/>
      <c r="C49" s="613"/>
      <c r="D49" s="30" t="s">
        <v>166</v>
      </c>
      <c r="E49" s="62" t="s">
        <v>195</v>
      </c>
      <c r="F49" s="30" t="s">
        <v>196</v>
      </c>
      <c r="G49" s="30" t="s">
        <v>167</v>
      </c>
      <c r="H49" s="30" t="s">
        <v>168</v>
      </c>
      <c r="I49" s="610"/>
      <c r="J49" s="30" t="s">
        <v>166</v>
      </c>
    </row>
    <row r="50" spans="1:10" ht="12" customHeight="1" thickBot="1">
      <c r="A50" s="33">
        <v>1</v>
      </c>
      <c r="B50" s="5">
        <v>2</v>
      </c>
      <c r="C50" s="5">
        <v>3</v>
      </c>
      <c r="D50" s="34" t="s">
        <v>169</v>
      </c>
      <c r="E50" s="35" t="s">
        <v>170</v>
      </c>
      <c r="F50" s="34" t="s">
        <v>5</v>
      </c>
      <c r="G50" s="34" t="s">
        <v>6</v>
      </c>
      <c r="H50" s="34" t="s">
        <v>171</v>
      </c>
      <c r="I50" s="34" t="s">
        <v>172</v>
      </c>
      <c r="J50" s="34" t="s">
        <v>139</v>
      </c>
    </row>
    <row r="51" spans="1:10" ht="15" customHeight="1">
      <c r="A51" s="63" t="s">
        <v>259</v>
      </c>
      <c r="B51" s="64" t="s">
        <v>42</v>
      </c>
      <c r="C51" s="65"/>
      <c r="D51" s="459">
        <f>D53+D58+D66+D70+D81+D85+D89+D90+D96</f>
        <v>110500</v>
      </c>
      <c r="E51" s="459">
        <f>E53+E58+E66+E70+E81+E85+E89+E90+E96</f>
        <v>110500</v>
      </c>
      <c r="F51" s="459">
        <f>F53+F58+F66+F70+F81+F85+F89+F90+F96</f>
        <v>0</v>
      </c>
      <c r="G51" s="459">
        <f>G53+G58+G66+G70+G81+G85+G89+G90+G96</f>
        <v>0</v>
      </c>
      <c r="H51" s="459">
        <f>H53+H58+H66+H70+H81+H85+H89+H90+H96</f>
        <v>0</v>
      </c>
      <c r="I51" s="445">
        <f>E51+F51+G51+H51</f>
        <v>110500</v>
      </c>
      <c r="J51" s="437">
        <f>D51-I51</f>
        <v>0</v>
      </c>
    </row>
    <row r="52" spans="1:10" ht="11.25" customHeight="1">
      <c r="A52" s="48" t="s">
        <v>20</v>
      </c>
      <c r="B52" s="66"/>
      <c r="C52" s="45"/>
      <c r="D52" s="447"/>
      <c r="E52" s="448"/>
      <c r="F52" s="447"/>
      <c r="G52" s="447"/>
      <c r="H52" s="447"/>
      <c r="I52" s="447"/>
      <c r="J52" s="451"/>
    </row>
    <row r="53" spans="1:10" ht="22.5" customHeight="1">
      <c r="A53" s="39" t="s">
        <v>43</v>
      </c>
      <c r="B53" s="67" t="s">
        <v>44</v>
      </c>
      <c r="C53" s="68" t="s">
        <v>45</v>
      </c>
      <c r="D53" s="445">
        <f>D55+D56+D57</f>
        <v>36173.86</v>
      </c>
      <c r="E53" s="445">
        <f>E55+E56+E57</f>
        <v>36173.86</v>
      </c>
      <c r="F53" s="445">
        <f>F55+F56+F57</f>
        <v>0</v>
      </c>
      <c r="G53" s="445">
        <f>G55+G56+G57</f>
        <v>0</v>
      </c>
      <c r="H53" s="445">
        <f>H55+H56+H57</f>
        <v>0</v>
      </c>
      <c r="I53" s="445">
        <f>E53+F53+G53+H53</f>
        <v>36173.86</v>
      </c>
      <c r="J53" s="446">
        <f>D53-I53</f>
        <v>0</v>
      </c>
    </row>
    <row r="54" spans="1:10" ht="11.25" customHeight="1">
      <c r="A54" s="48" t="s">
        <v>20</v>
      </c>
      <c r="B54" s="66"/>
      <c r="C54" s="45"/>
      <c r="D54" s="447"/>
      <c r="E54" s="448"/>
      <c r="F54" s="447"/>
      <c r="G54" s="447"/>
      <c r="H54" s="447"/>
      <c r="I54" s="447"/>
      <c r="J54" s="451"/>
    </row>
    <row r="55" spans="1:10" ht="13.5" customHeight="1">
      <c r="A55" s="46" t="s">
        <v>46</v>
      </c>
      <c r="B55" s="69" t="s">
        <v>47</v>
      </c>
      <c r="C55" s="70" t="s">
        <v>48</v>
      </c>
      <c r="D55" s="444">
        <v>27783.3</v>
      </c>
      <c r="E55" s="449">
        <v>27783.3</v>
      </c>
      <c r="F55" s="444"/>
      <c r="G55" s="444"/>
      <c r="H55" s="444"/>
      <c r="I55" s="445">
        <f>E55+F55+G55+H55</f>
        <v>27783.3</v>
      </c>
      <c r="J55" s="460">
        <f>D55-I55</f>
        <v>0</v>
      </c>
    </row>
    <row r="56" spans="1:10" ht="13.5" customHeight="1">
      <c r="A56" s="49" t="s">
        <v>49</v>
      </c>
      <c r="B56" s="71" t="s">
        <v>50</v>
      </c>
      <c r="C56" s="70" t="s">
        <v>51</v>
      </c>
      <c r="D56" s="444"/>
      <c r="E56" s="449"/>
      <c r="F56" s="444"/>
      <c r="G56" s="444"/>
      <c r="H56" s="444"/>
      <c r="I56" s="445">
        <f>E56+F56+G56+H56</f>
        <v>0</v>
      </c>
      <c r="J56" s="439">
        <f>D56-I56</f>
        <v>0</v>
      </c>
    </row>
    <row r="57" spans="1:10" ht="13.5" customHeight="1">
      <c r="A57" s="49" t="s">
        <v>52</v>
      </c>
      <c r="B57" s="71" t="s">
        <v>53</v>
      </c>
      <c r="C57" s="70" t="s">
        <v>54</v>
      </c>
      <c r="D57" s="444">
        <v>8390.56</v>
      </c>
      <c r="E57" s="449">
        <v>8390.56</v>
      </c>
      <c r="F57" s="444"/>
      <c r="G57" s="444"/>
      <c r="H57" s="444"/>
      <c r="I57" s="445">
        <f>E57+F57+G57+H57</f>
        <v>8390.56</v>
      </c>
      <c r="J57" s="439">
        <f>D57-I57</f>
        <v>0</v>
      </c>
    </row>
    <row r="58" spans="1:10" ht="14.25" customHeight="1">
      <c r="A58" s="39" t="s">
        <v>55</v>
      </c>
      <c r="B58" s="71" t="s">
        <v>28</v>
      </c>
      <c r="C58" s="70" t="s">
        <v>56</v>
      </c>
      <c r="D58" s="445">
        <f>D60+D61+D62+D63+D64+D65</f>
        <v>74326.14</v>
      </c>
      <c r="E58" s="445">
        <f>E60+E61+E62+E63+E64+E65</f>
        <v>74326.14</v>
      </c>
      <c r="F58" s="445">
        <f>F60+F61+F62+F63+F64+F65</f>
        <v>0</v>
      </c>
      <c r="G58" s="445">
        <f>G60+G61+G62+G63+G64+G65</f>
        <v>0</v>
      </c>
      <c r="H58" s="445">
        <f>H60+H61+H62+H63+H64+H65</f>
        <v>0</v>
      </c>
      <c r="I58" s="445">
        <f>E58+F58+G58+H58</f>
        <v>74326.14</v>
      </c>
      <c r="J58" s="439">
        <f>D58-I58</f>
        <v>0</v>
      </c>
    </row>
    <row r="59" spans="1:10" ht="11.25" customHeight="1">
      <c r="A59" s="48" t="s">
        <v>20</v>
      </c>
      <c r="B59" s="66"/>
      <c r="C59" s="45"/>
      <c r="D59" s="447"/>
      <c r="E59" s="448"/>
      <c r="F59" s="447"/>
      <c r="G59" s="447"/>
      <c r="H59" s="447"/>
      <c r="I59" s="447"/>
      <c r="J59" s="451"/>
    </row>
    <row r="60" spans="1:10" ht="13.5" customHeight="1">
      <c r="A60" s="46" t="s">
        <v>57</v>
      </c>
      <c r="B60" s="69" t="s">
        <v>29</v>
      </c>
      <c r="C60" s="70" t="s">
        <v>58</v>
      </c>
      <c r="D60" s="444"/>
      <c r="E60" s="449"/>
      <c r="F60" s="444"/>
      <c r="G60" s="444"/>
      <c r="H60" s="444"/>
      <c r="I60" s="445">
        <f aca="true" t="shared" si="2" ref="I60:I66">E60+F60+G60+H60</f>
        <v>0</v>
      </c>
      <c r="J60" s="460">
        <f aca="true" t="shared" si="3" ref="J60:J66">D60-I60</f>
        <v>0</v>
      </c>
    </row>
    <row r="61" spans="1:10" ht="13.5" customHeight="1">
      <c r="A61" s="49" t="s">
        <v>59</v>
      </c>
      <c r="B61" s="71" t="s">
        <v>31</v>
      </c>
      <c r="C61" s="70" t="s">
        <v>60</v>
      </c>
      <c r="D61" s="444"/>
      <c r="E61" s="449"/>
      <c r="F61" s="444"/>
      <c r="G61" s="444"/>
      <c r="H61" s="444"/>
      <c r="I61" s="445">
        <f t="shared" si="2"/>
        <v>0</v>
      </c>
      <c r="J61" s="439">
        <f t="shared" si="3"/>
        <v>0</v>
      </c>
    </row>
    <row r="62" spans="1:10" ht="13.5" customHeight="1">
      <c r="A62" s="49" t="s">
        <v>61</v>
      </c>
      <c r="B62" s="71" t="s">
        <v>35</v>
      </c>
      <c r="C62" s="70" t="s">
        <v>62</v>
      </c>
      <c r="D62" s="444"/>
      <c r="E62" s="449"/>
      <c r="F62" s="444"/>
      <c r="G62" s="444"/>
      <c r="H62" s="444"/>
      <c r="I62" s="445">
        <f t="shared" si="2"/>
        <v>0</v>
      </c>
      <c r="J62" s="439">
        <f t="shared" si="3"/>
        <v>0</v>
      </c>
    </row>
    <row r="63" spans="1:10" ht="13.5" customHeight="1">
      <c r="A63" s="49" t="s">
        <v>63</v>
      </c>
      <c r="B63" s="71" t="s">
        <v>64</v>
      </c>
      <c r="C63" s="70" t="s">
        <v>65</v>
      </c>
      <c r="D63" s="444"/>
      <c r="E63" s="449"/>
      <c r="F63" s="444"/>
      <c r="G63" s="444"/>
      <c r="H63" s="444"/>
      <c r="I63" s="445">
        <f t="shared" si="2"/>
        <v>0</v>
      </c>
      <c r="J63" s="439">
        <f t="shared" si="3"/>
        <v>0</v>
      </c>
    </row>
    <row r="64" spans="1:10" ht="13.5" customHeight="1">
      <c r="A64" s="49" t="s">
        <v>66</v>
      </c>
      <c r="B64" s="71" t="s">
        <v>67</v>
      </c>
      <c r="C64" s="70" t="s">
        <v>68</v>
      </c>
      <c r="D64" s="444"/>
      <c r="E64" s="449"/>
      <c r="F64" s="444"/>
      <c r="G64" s="444"/>
      <c r="H64" s="444"/>
      <c r="I64" s="445">
        <f t="shared" si="2"/>
        <v>0</v>
      </c>
      <c r="J64" s="439">
        <f t="shared" si="3"/>
        <v>0</v>
      </c>
    </row>
    <row r="65" spans="1:10" ht="13.5" customHeight="1">
      <c r="A65" s="49" t="s">
        <v>69</v>
      </c>
      <c r="B65" s="71" t="s">
        <v>70</v>
      </c>
      <c r="C65" s="70" t="s">
        <v>71</v>
      </c>
      <c r="D65" s="444">
        <v>74326.14</v>
      </c>
      <c r="E65" s="449">
        <v>74326.14</v>
      </c>
      <c r="F65" s="444"/>
      <c r="G65" s="444"/>
      <c r="H65" s="444"/>
      <c r="I65" s="445">
        <f t="shared" si="2"/>
        <v>74326.14</v>
      </c>
      <c r="J65" s="439">
        <f t="shared" si="3"/>
        <v>0</v>
      </c>
    </row>
    <row r="66" spans="1:10" ht="15" customHeight="1">
      <c r="A66" s="50" t="s">
        <v>72</v>
      </c>
      <c r="B66" s="66" t="s">
        <v>73</v>
      </c>
      <c r="C66" s="72" t="s">
        <v>74</v>
      </c>
      <c r="D66" s="445">
        <f>D68+D69</f>
        <v>0</v>
      </c>
      <c r="E66" s="445">
        <f>E68+E69</f>
        <v>0</v>
      </c>
      <c r="F66" s="445">
        <f>F68+F69</f>
        <v>0</v>
      </c>
      <c r="G66" s="445">
        <f>G68+G69</f>
        <v>0</v>
      </c>
      <c r="H66" s="445">
        <f>H68+H69</f>
        <v>0</v>
      </c>
      <c r="I66" s="445">
        <f t="shared" si="2"/>
        <v>0</v>
      </c>
      <c r="J66" s="439">
        <f t="shared" si="3"/>
        <v>0</v>
      </c>
    </row>
    <row r="67" spans="1:10" ht="11.25" customHeight="1">
      <c r="A67" s="48" t="s">
        <v>20</v>
      </c>
      <c r="B67" s="66"/>
      <c r="C67" s="45"/>
      <c r="D67" s="447"/>
      <c r="E67" s="448"/>
      <c r="F67" s="447"/>
      <c r="G67" s="447"/>
      <c r="H67" s="447"/>
      <c r="I67" s="447"/>
      <c r="J67" s="451"/>
    </row>
    <row r="68" spans="1:10" ht="23.25" customHeight="1">
      <c r="A68" s="46" t="s">
        <v>75</v>
      </c>
      <c r="B68" s="69" t="s">
        <v>76</v>
      </c>
      <c r="C68" s="70" t="s">
        <v>77</v>
      </c>
      <c r="D68" s="444"/>
      <c r="E68" s="449"/>
      <c r="F68" s="444"/>
      <c r="G68" s="444"/>
      <c r="H68" s="444"/>
      <c r="I68" s="445">
        <f>E68+F68+G68+H68</f>
        <v>0</v>
      </c>
      <c r="J68" s="460">
        <f>D68-I68</f>
        <v>0</v>
      </c>
    </row>
    <row r="69" spans="1:10" ht="23.25" customHeight="1">
      <c r="A69" s="49" t="s">
        <v>78</v>
      </c>
      <c r="B69" s="71" t="s">
        <v>79</v>
      </c>
      <c r="C69" s="70" t="s">
        <v>80</v>
      </c>
      <c r="D69" s="444"/>
      <c r="E69" s="449"/>
      <c r="F69" s="444"/>
      <c r="G69" s="444"/>
      <c r="H69" s="444"/>
      <c r="I69" s="445">
        <f>E69+F69+G69+H69</f>
        <v>0</v>
      </c>
      <c r="J69" s="439">
        <f>D69-I69</f>
        <v>0</v>
      </c>
    </row>
    <row r="70" spans="1:10" ht="14.25" customHeight="1">
      <c r="A70" s="39" t="s">
        <v>81</v>
      </c>
      <c r="B70" s="71" t="s">
        <v>45</v>
      </c>
      <c r="C70" s="70" t="s">
        <v>82</v>
      </c>
      <c r="D70" s="445">
        <f>D72+D73</f>
        <v>0</v>
      </c>
      <c r="E70" s="445">
        <f>E72+E73</f>
        <v>0</v>
      </c>
      <c r="F70" s="445">
        <f>F72+F73</f>
        <v>0</v>
      </c>
      <c r="G70" s="445">
        <f>G72+G73</f>
        <v>0</v>
      </c>
      <c r="H70" s="445">
        <f>H72+H73</f>
        <v>0</v>
      </c>
      <c r="I70" s="445">
        <f>E70+F70+G70+H70</f>
        <v>0</v>
      </c>
      <c r="J70" s="439">
        <f>D70-I70</f>
        <v>0</v>
      </c>
    </row>
    <row r="71" spans="1:10" ht="11.25" customHeight="1">
      <c r="A71" s="48" t="s">
        <v>20</v>
      </c>
      <c r="B71" s="66"/>
      <c r="C71" s="45"/>
      <c r="D71" s="447"/>
      <c r="E71" s="448"/>
      <c r="F71" s="447"/>
      <c r="G71" s="447"/>
      <c r="H71" s="447"/>
      <c r="I71" s="447"/>
      <c r="J71" s="451"/>
    </row>
    <row r="72" spans="1:10" ht="23.25" customHeight="1">
      <c r="A72" s="46" t="s">
        <v>197</v>
      </c>
      <c r="B72" s="69" t="s">
        <v>48</v>
      </c>
      <c r="C72" s="70" t="s">
        <v>83</v>
      </c>
      <c r="D72" s="444"/>
      <c r="E72" s="449"/>
      <c r="F72" s="444"/>
      <c r="G72" s="444"/>
      <c r="H72" s="444"/>
      <c r="I72" s="445">
        <f>E72+F72+G72+H72</f>
        <v>0</v>
      </c>
      <c r="J72" s="460">
        <f>D72-I72</f>
        <v>0</v>
      </c>
    </row>
    <row r="73" spans="1:10" ht="35.25" customHeight="1" thickBot="1">
      <c r="A73" s="52" t="s">
        <v>198</v>
      </c>
      <c r="B73" s="73" t="s">
        <v>51</v>
      </c>
      <c r="C73" s="74" t="s">
        <v>84</v>
      </c>
      <c r="D73" s="456"/>
      <c r="E73" s="461"/>
      <c r="F73" s="456"/>
      <c r="G73" s="456"/>
      <c r="H73" s="456"/>
      <c r="I73" s="457">
        <f>E73+F73+G73+H73</f>
        <v>0</v>
      </c>
      <c r="J73" s="462">
        <f>D73-I73</f>
        <v>0</v>
      </c>
    </row>
    <row r="74" spans="1:10" ht="15.75" customHeight="1">
      <c r="A74" s="4"/>
      <c r="B74" s="22"/>
      <c r="C74" s="22"/>
      <c r="D74" s="22"/>
      <c r="E74" s="15"/>
      <c r="F74" s="15"/>
      <c r="G74" s="15"/>
      <c r="H74" s="15"/>
      <c r="J74" s="25"/>
    </row>
    <row r="75" spans="1:10" ht="11.25" customHeight="1">
      <c r="A75" s="56"/>
      <c r="B75" s="56"/>
      <c r="C75" s="56"/>
      <c r="D75" s="58"/>
      <c r="E75" s="58"/>
      <c r="F75" s="58"/>
      <c r="G75" s="58"/>
      <c r="H75" s="58"/>
      <c r="I75" s="15"/>
      <c r="J75" s="536" t="s">
        <v>282</v>
      </c>
    </row>
    <row r="76" spans="1:10" ht="7.5" customHeight="1">
      <c r="A76" s="18"/>
      <c r="B76" s="59"/>
      <c r="C76" s="59"/>
      <c r="D76" s="60"/>
      <c r="E76" s="60"/>
      <c r="F76" s="61"/>
      <c r="G76" s="61"/>
      <c r="H76" s="60"/>
      <c r="I76" s="28"/>
      <c r="J76" s="60"/>
    </row>
    <row r="77" spans="1:10" ht="11.25" customHeight="1">
      <c r="A77" s="611" t="s">
        <v>99</v>
      </c>
      <c r="B77" s="612" t="s">
        <v>3</v>
      </c>
      <c r="C77" s="612" t="s">
        <v>4</v>
      </c>
      <c r="D77" s="30" t="s">
        <v>158</v>
      </c>
      <c r="E77" s="617" t="s">
        <v>159</v>
      </c>
      <c r="F77" s="618"/>
      <c r="G77" s="618"/>
      <c r="H77" s="618"/>
      <c r="I77" s="619"/>
      <c r="J77" s="30" t="s">
        <v>160</v>
      </c>
    </row>
    <row r="78" spans="1:10" ht="11.25" customHeight="1">
      <c r="A78" s="612"/>
      <c r="B78" s="612"/>
      <c r="C78" s="612"/>
      <c r="D78" s="30" t="s">
        <v>161</v>
      </c>
      <c r="E78" s="31" t="s">
        <v>193</v>
      </c>
      <c r="F78" s="31" t="s">
        <v>194</v>
      </c>
      <c r="G78" s="32" t="s">
        <v>164</v>
      </c>
      <c r="H78" s="30" t="s">
        <v>165</v>
      </c>
      <c r="I78" s="609" t="s">
        <v>134</v>
      </c>
      <c r="J78" s="30" t="s">
        <v>161</v>
      </c>
    </row>
    <row r="79" spans="1:10" ht="11.25" customHeight="1">
      <c r="A79" s="613"/>
      <c r="B79" s="613"/>
      <c r="C79" s="613"/>
      <c r="D79" s="30" t="s">
        <v>166</v>
      </c>
      <c r="E79" s="62" t="s">
        <v>195</v>
      </c>
      <c r="F79" s="30" t="s">
        <v>196</v>
      </c>
      <c r="G79" s="30" t="s">
        <v>167</v>
      </c>
      <c r="H79" s="30" t="s">
        <v>168</v>
      </c>
      <c r="I79" s="610"/>
      <c r="J79" s="30" t="s">
        <v>166</v>
      </c>
    </row>
    <row r="80" spans="1:10" ht="12" customHeight="1" thickBot="1">
      <c r="A80" s="33">
        <v>1</v>
      </c>
      <c r="B80" s="5">
        <v>2</v>
      </c>
      <c r="C80" s="5">
        <v>3</v>
      </c>
      <c r="D80" s="34" t="s">
        <v>169</v>
      </c>
      <c r="E80" s="35" t="s">
        <v>170</v>
      </c>
      <c r="F80" s="34" t="s">
        <v>5</v>
      </c>
      <c r="G80" s="34" t="s">
        <v>6</v>
      </c>
      <c r="H80" s="34" t="s">
        <v>171</v>
      </c>
      <c r="I80" s="34" t="s">
        <v>172</v>
      </c>
      <c r="J80" s="75" t="s">
        <v>139</v>
      </c>
    </row>
    <row r="81" spans="1:10" ht="15" customHeight="1">
      <c r="A81" s="39" t="s">
        <v>85</v>
      </c>
      <c r="B81" s="69" t="s">
        <v>74</v>
      </c>
      <c r="C81" s="70" t="s">
        <v>86</v>
      </c>
      <c r="D81" s="445">
        <f>D83+D84</f>
        <v>0</v>
      </c>
      <c r="E81" s="445">
        <f>E83+E84</f>
        <v>0</v>
      </c>
      <c r="F81" s="445">
        <f>F83+F84</f>
        <v>0</v>
      </c>
      <c r="G81" s="445">
        <f>G83+G84</f>
        <v>0</v>
      </c>
      <c r="H81" s="445">
        <f>H83+H84</f>
        <v>0</v>
      </c>
      <c r="I81" s="445">
        <f>E81+F81+G81+H81</f>
        <v>0</v>
      </c>
      <c r="J81" s="439">
        <f>D81-I81</f>
        <v>0</v>
      </c>
    </row>
    <row r="82" spans="1:10" ht="12.75" customHeight="1">
      <c r="A82" s="48" t="s">
        <v>20</v>
      </c>
      <c r="B82" s="66"/>
      <c r="C82" s="45"/>
      <c r="D82" s="447"/>
      <c r="E82" s="448"/>
      <c r="F82" s="447"/>
      <c r="G82" s="447"/>
      <c r="H82" s="447"/>
      <c r="I82" s="447"/>
      <c r="J82" s="451"/>
    </row>
    <row r="83" spans="1:10" ht="23.25" customHeight="1">
      <c r="A83" s="46" t="s">
        <v>199</v>
      </c>
      <c r="B83" s="69" t="s">
        <v>80</v>
      </c>
      <c r="C83" s="70" t="s">
        <v>87</v>
      </c>
      <c r="D83" s="444"/>
      <c r="E83" s="449"/>
      <c r="F83" s="444"/>
      <c r="G83" s="444"/>
      <c r="H83" s="444"/>
      <c r="I83" s="445">
        <f>E83+F83+G83+H83</f>
        <v>0</v>
      </c>
      <c r="J83" s="446">
        <f>D83-I83</f>
        <v>0</v>
      </c>
    </row>
    <row r="84" spans="1:10" ht="14.25" customHeight="1">
      <c r="A84" s="46" t="s">
        <v>88</v>
      </c>
      <c r="B84" s="71" t="s">
        <v>89</v>
      </c>
      <c r="C84" s="76" t="s">
        <v>90</v>
      </c>
      <c r="D84" s="444"/>
      <c r="E84" s="449"/>
      <c r="F84" s="444"/>
      <c r="G84" s="444"/>
      <c r="H84" s="444"/>
      <c r="I84" s="445">
        <f>E84+F84+G84+H84</f>
        <v>0</v>
      </c>
      <c r="J84" s="439">
        <f>D84-I84</f>
        <v>0</v>
      </c>
    </row>
    <row r="85" spans="1:10" ht="15" customHeight="1">
      <c r="A85" s="39" t="s">
        <v>91</v>
      </c>
      <c r="B85" s="71" t="s">
        <v>82</v>
      </c>
      <c r="C85" s="70" t="s">
        <v>92</v>
      </c>
      <c r="D85" s="436">
        <f>D87+D88</f>
        <v>0</v>
      </c>
      <c r="E85" s="436">
        <f>E87+E88</f>
        <v>0</v>
      </c>
      <c r="F85" s="436">
        <f>F87+F88</f>
        <v>0</v>
      </c>
      <c r="G85" s="436">
        <f>G87+G88</f>
        <v>0</v>
      </c>
      <c r="H85" s="436">
        <f>H87+H88</f>
        <v>0</v>
      </c>
      <c r="I85" s="445">
        <f>E85+F85+G85+H85</f>
        <v>0</v>
      </c>
      <c r="J85" s="439">
        <f>D85-I85</f>
        <v>0</v>
      </c>
    </row>
    <row r="86" spans="1:10" ht="12.75" customHeight="1">
      <c r="A86" s="48" t="s">
        <v>20</v>
      </c>
      <c r="B86" s="66"/>
      <c r="C86" s="45"/>
      <c r="D86" s="447"/>
      <c r="E86" s="448"/>
      <c r="F86" s="447"/>
      <c r="G86" s="447"/>
      <c r="H86" s="447"/>
      <c r="I86" s="447"/>
      <c r="J86" s="451"/>
    </row>
    <row r="87" spans="1:10" ht="14.25" customHeight="1">
      <c r="A87" s="46" t="s">
        <v>93</v>
      </c>
      <c r="B87" s="69" t="s">
        <v>84</v>
      </c>
      <c r="C87" s="70" t="s">
        <v>94</v>
      </c>
      <c r="D87" s="444"/>
      <c r="E87" s="449"/>
      <c r="F87" s="444"/>
      <c r="G87" s="444"/>
      <c r="H87" s="444"/>
      <c r="I87" s="445">
        <f>E87+F87+G87+H87</f>
        <v>0</v>
      </c>
      <c r="J87" s="446">
        <f>D87-I87</f>
        <v>0</v>
      </c>
    </row>
    <row r="88" spans="1:10" ht="23.25" customHeight="1">
      <c r="A88" s="46" t="s">
        <v>200</v>
      </c>
      <c r="B88" s="69" t="s">
        <v>95</v>
      </c>
      <c r="C88" s="70" t="s">
        <v>96</v>
      </c>
      <c r="D88" s="444"/>
      <c r="E88" s="449"/>
      <c r="F88" s="444"/>
      <c r="G88" s="444"/>
      <c r="H88" s="444"/>
      <c r="I88" s="445">
        <f>E88+F88+G88+H88</f>
        <v>0</v>
      </c>
      <c r="J88" s="439">
        <f>D88-I88</f>
        <v>0</v>
      </c>
    </row>
    <row r="89" spans="1:10" ht="15" customHeight="1">
      <c r="A89" s="50" t="s">
        <v>97</v>
      </c>
      <c r="B89" s="71" t="s">
        <v>86</v>
      </c>
      <c r="C89" s="76" t="s">
        <v>98</v>
      </c>
      <c r="D89" s="438"/>
      <c r="E89" s="449"/>
      <c r="F89" s="444"/>
      <c r="G89" s="444"/>
      <c r="H89" s="444"/>
      <c r="I89" s="445">
        <f>E89+F89+G89+H89</f>
        <v>0</v>
      </c>
      <c r="J89" s="439">
        <f>D89-I89</f>
        <v>0</v>
      </c>
    </row>
    <row r="90" spans="1:10" ht="16.5" customHeight="1">
      <c r="A90" s="39" t="s">
        <v>201</v>
      </c>
      <c r="B90" s="69" t="s">
        <v>92</v>
      </c>
      <c r="C90" s="70" t="s">
        <v>106</v>
      </c>
      <c r="D90" s="445">
        <f>D92+D93+D94+D95</f>
        <v>0</v>
      </c>
      <c r="E90" s="445">
        <f>E92+E93+E94+E95</f>
        <v>0</v>
      </c>
      <c r="F90" s="445">
        <f>F92+F93+F94+F95</f>
        <v>0</v>
      </c>
      <c r="G90" s="445">
        <f>G92+G93+G94+G95</f>
        <v>0</v>
      </c>
      <c r="H90" s="445">
        <f>H92+H93+H94+H95</f>
        <v>0</v>
      </c>
      <c r="I90" s="445">
        <f>E90+F90+G90+H90</f>
        <v>0</v>
      </c>
      <c r="J90" s="439">
        <f>D90-I90</f>
        <v>0</v>
      </c>
    </row>
    <row r="91" spans="1:10" ht="11.25" customHeight="1">
      <c r="A91" s="48" t="s">
        <v>20</v>
      </c>
      <c r="B91" s="66"/>
      <c r="C91" s="45"/>
      <c r="D91" s="447"/>
      <c r="E91" s="448"/>
      <c r="F91" s="447"/>
      <c r="G91" s="447"/>
      <c r="H91" s="447"/>
      <c r="I91" s="447"/>
      <c r="J91" s="451"/>
    </row>
    <row r="92" spans="1:10" ht="13.5" customHeight="1">
      <c r="A92" s="77" t="s">
        <v>202</v>
      </c>
      <c r="B92" s="69" t="s">
        <v>101</v>
      </c>
      <c r="C92" s="70" t="s">
        <v>107</v>
      </c>
      <c r="D92" s="444"/>
      <c r="E92" s="449"/>
      <c r="F92" s="444"/>
      <c r="G92" s="444"/>
      <c r="H92" s="444"/>
      <c r="I92" s="445">
        <f>E92+F92+G92+H92</f>
        <v>0</v>
      </c>
      <c r="J92" s="446">
        <f>D92-I92</f>
        <v>0</v>
      </c>
    </row>
    <row r="93" spans="1:10" ht="13.5" customHeight="1">
      <c r="A93" s="77" t="s">
        <v>203</v>
      </c>
      <c r="B93" s="69" t="s">
        <v>94</v>
      </c>
      <c r="C93" s="70" t="s">
        <v>108</v>
      </c>
      <c r="D93" s="444"/>
      <c r="E93" s="449"/>
      <c r="F93" s="444"/>
      <c r="G93" s="444"/>
      <c r="H93" s="444"/>
      <c r="I93" s="445">
        <f>E93+F93+G93+H93</f>
        <v>0</v>
      </c>
      <c r="J93" s="439">
        <f>D93-I93</f>
        <v>0</v>
      </c>
    </row>
    <row r="94" spans="1:10" ht="13.5" customHeight="1">
      <c r="A94" s="77" t="s">
        <v>204</v>
      </c>
      <c r="B94" s="69" t="s">
        <v>96</v>
      </c>
      <c r="C94" s="70" t="s">
        <v>110</v>
      </c>
      <c r="D94" s="444"/>
      <c r="E94" s="449"/>
      <c r="F94" s="444"/>
      <c r="G94" s="444"/>
      <c r="H94" s="444"/>
      <c r="I94" s="445">
        <f>E94+F94+G94+H94</f>
        <v>0</v>
      </c>
      <c r="J94" s="439">
        <f>D94-I94</f>
        <v>0</v>
      </c>
    </row>
    <row r="95" spans="1:10" ht="13.5" customHeight="1">
      <c r="A95" s="77" t="s">
        <v>205</v>
      </c>
      <c r="B95" s="71" t="s">
        <v>103</v>
      </c>
      <c r="C95" s="70" t="s">
        <v>113</v>
      </c>
      <c r="D95" s="444"/>
      <c r="E95" s="449"/>
      <c r="F95" s="444"/>
      <c r="G95" s="444"/>
      <c r="H95" s="444"/>
      <c r="I95" s="445">
        <f>E95+F95+G95+H95</f>
        <v>0</v>
      </c>
      <c r="J95" s="439">
        <f>D95-I95</f>
        <v>0</v>
      </c>
    </row>
    <row r="96" spans="1:10" ht="15" customHeight="1">
      <c r="A96" s="39" t="s">
        <v>206</v>
      </c>
      <c r="B96" s="69" t="s">
        <v>100</v>
      </c>
      <c r="C96" s="70" t="s">
        <v>207</v>
      </c>
      <c r="D96" s="445">
        <f>D98+D99+D100</f>
        <v>0</v>
      </c>
      <c r="E96" s="445">
        <f>E98+E99+E100</f>
        <v>0</v>
      </c>
      <c r="F96" s="445">
        <f>F98+F99+F100</f>
        <v>0</v>
      </c>
      <c r="G96" s="445">
        <f>G98+G99+G100</f>
        <v>0</v>
      </c>
      <c r="H96" s="445">
        <f>H98+H99+H100</f>
        <v>0</v>
      </c>
      <c r="I96" s="445">
        <f>E96+F96+G96+H96</f>
        <v>0</v>
      </c>
      <c r="J96" s="439">
        <f>D96-I96</f>
        <v>0</v>
      </c>
    </row>
    <row r="97" spans="1:10" ht="11.25" customHeight="1">
      <c r="A97" s="78" t="s">
        <v>208</v>
      </c>
      <c r="B97" s="66"/>
      <c r="C97" s="45"/>
      <c r="D97" s="447"/>
      <c r="E97" s="448"/>
      <c r="F97" s="447"/>
      <c r="G97" s="447"/>
      <c r="H97" s="447"/>
      <c r="I97" s="447"/>
      <c r="J97" s="451"/>
    </row>
    <row r="98" spans="1:10" ht="14.25" customHeight="1">
      <c r="A98" s="77" t="s">
        <v>209</v>
      </c>
      <c r="B98" s="69" t="s">
        <v>102</v>
      </c>
      <c r="C98" s="70" t="s">
        <v>117</v>
      </c>
      <c r="D98" s="444"/>
      <c r="E98" s="449"/>
      <c r="F98" s="444"/>
      <c r="G98" s="444"/>
      <c r="H98" s="444"/>
      <c r="I98" s="445">
        <f>E98+F98+G98+H98</f>
        <v>0</v>
      </c>
      <c r="J98" s="446">
        <f>D98-I98</f>
        <v>0</v>
      </c>
    </row>
    <row r="99" spans="1:10" ht="14.25" customHeight="1">
      <c r="A99" s="77" t="s">
        <v>210</v>
      </c>
      <c r="B99" s="69" t="s">
        <v>104</v>
      </c>
      <c r="C99" s="70" t="s">
        <v>119</v>
      </c>
      <c r="D99" s="444"/>
      <c r="E99" s="449"/>
      <c r="F99" s="444"/>
      <c r="G99" s="444"/>
      <c r="H99" s="444"/>
      <c r="I99" s="445">
        <f>E99+F99+G99+H99</f>
        <v>0</v>
      </c>
      <c r="J99" s="439">
        <f>D99-I99</f>
        <v>0</v>
      </c>
    </row>
    <row r="100" spans="1:10" ht="14.25" customHeight="1" thickBot="1">
      <c r="A100" s="52" t="s">
        <v>211</v>
      </c>
      <c r="B100" s="73" t="s">
        <v>105</v>
      </c>
      <c r="C100" s="74" t="s">
        <v>123</v>
      </c>
      <c r="D100" s="456"/>
      <c r="E100" s="461"/>
      <c r="F100" s="456"/>
      <c r="G100" s="456"/>
      <c r="H100" s="456"/>
      <c r="I100" s="457">
        <f>E100+F100+G100+H100</f>
        <v>0</v>
      </c>
      <c r="J100" s="462">
        <f>D100-I100</f>
        <v>0</v>
      </c>
    </row>
    <row r="101" spans="1:10" ht="8.25" customHeight="1" thickBot="1">
      <c r="A101" s="79"/>
      <c r="B101" s="80"/>
      <c r="C101" s="80"/>
      <c r="D101" s="463"/>
      <c r="E101" s="463"/>
      <c r="F101" s="463"/>
      <c r="G101" s="463"/>
      <c r="H101" s="463"/>
      <c r="I101" s="463"/>
      <c r="J101" s="463"/>
    </row>
    <row r="102" spans="1:10" ht="15" customHeight="1" thickBot="1">
      <c r="A102" s="81" t="s">
        <v>212</v>
      </c>
      <c r="B102" s="82">
        <v>450</v>
      </c>
      <c r="C102" s="82" t="s">
        <v>176</v>
      </c>
      <c r="D102" s="464">
        <f>D19-D51</f>
        <v>0</v>
      </c>
      <c r="E102" s="464">
        <f>E19-E51</f>
        <v>0</v>
      </c>
      <c r="F102" s="464">
        <f>F19-F51</f>
        <v>0</v>
      </c>
      <c r="G102" s="464">
        <f>G19-G51</f>
        <v>0</v>
      </c>
      <c r="H102" s="464">
        <f>H19-H51</f>
        <v>0</v>
      </c>
      <c r="I102" s="464">
        <f>E102+F102+G102+H102</f>
        <v>0</v>
      </c>
      <c r="J102" s="465" t="s">
        <v>213</v>
      </c>
    </row>
    <row r="103" spans="3:10" ht="15">
      <c r="C103" s="22"/>
      <c r="E103" s="15"/>
      <c r="F103" s="15"/>
      <c r="G103" s="15"/>
      <c r="H103" s="15"/>
      <c r="J103" s="83"/>
    </row>
    <row r="104" spans="1:10" ht="13.5" customHeight="1">
      <c r="A104" s="56"/>
      <c r="B104" s="84"/>
      <c r="C104" s="22" t="s">
        <v>214</v>
      </c>
      <c r="D104" s="85"/>
      <c r="E104" s="58"/>
      <c r="F104" s="58"/>
      <c r="G104" s="58"/>
      <c r="H104" s="58"/>
      <c r="I104" s="58"/>
      <c r="J104" s="536" t="s">
        <v>283</v>
      </c>
    </row>
    <row r="105" spans="1:10" ht="12.75">
      <c r="A105" s="18"/>
      <c r="B105" s="59"/>
      <c r="C105" s="59"/>
      <c r="D105" s="60"/>
      <c r="E105" s="60"/>
      <c r="F105" s="61"/>
      <c r="G105" s="61"/>
      <c r="H105" s="60"/>
      <c r="I105" s="28"/>
      <c r="J105" s="60"/>
    </row>
    <row r="106" spans="1:10" ht="11.25" customHeight="1">
      <c r="A106" s="611" t="s">
        <v>99</v>
      </c>
      <c r="B106" s="612" t="s">
        <v>3</v>
      </c>
      <c r="C106" s="612" t="s">
        <v>4</v>
      </c>
      <c r="D106" s="30" t="s">
        <v>158</v>
      </c>
      <c r="E106" s="617" t="s">
        <v>159</v>
      </c>
      <c r="F106" s="618"/>
      <c r="G106" s="618"/>
      <c r="H106" s="618"/>
      <c r="I106" s="619"/>
      <c r="J106" s="31" t="s">
        <v>160</v>
      </c>
    </row>
    <row r="107" spans="1:10" ht="11.25" customHeight="1">
      <c r="A107" s="612"/>
      <c r="B107" s="612"/>
      <c r="C107" s="612"/>
      <c r="D107" s="30" t="s">
        <v>161</v>
      </c>
      <c r="E107" s="31" t="s">
        <v>193</v>
      </c>
      <c r="F107" s="31" t="s">
        <v>194</v>
      </c>
      <c r="G107" s="32" t="s">
        <v>164</v>
      </c>
      <c r="H107" s="30" t="s">
        <v>165</v>
      </c>
      <c r="I107" s="609" t="s">
        <v>134</v>
      </c>
      <c r="J107" s="30" t="s">
        <v>161</v>
      </c>
    </row>
    <row r="108" spans="1:10" ht="11.25" customHeight="1">
      <c r="A108" s="613"/>
      <c r="B108" s="613"/>
      <c r="C108" s="613"/>
      <c r="D108" s="30" t="s">
        <v>166</v>
      </c>
      <c r="E108" s="62" t="s">
        <v>195</v>
      </c>
      <c r="F108" s="30" t="s">
        <v>196</v>
      </c>
      <c r="G108" s="30" t="s">
        <v>167</v>
      </c>
      <c r="H108" s="30" t="s">
        <v>168</v>
      </c>
      <c r="I108" s="610"/>
      <c r="J108" s="30" t="s">
        <v>166</v>
      </c>
    </row>
    <row r="109" spans="1:10" ht="11.25" customHeight="1" thickBot="1">
      <c r="A109" s="33">
        <v>1</v>
      </c>
      <c r="B109" s="5">
        <v>2</v>
      </c>
      <c r="C109" s="5">
        <v>3</v>
      </c>
      <c r="D109" s="34" t="s">
        <v>169</v>
      </c>
      <c r="E109" s="35" t="s">
        <v>170</v>
      </c>
      <c r="F109" s="34" t="s">
        <v>5</v>
      </c>
      <c r="G109" s="34" t="s">
        <v>6</v>
      </c>
      <c r="H109" s="34" t="s">
        <v>171</v>
      </c>
      <c r="I109" s="34" t="s">
        <v>172</v>
      </c>
      <c r="J109" s="34" t="s">
        <v>139</v>
      </c>
    </row>
    <row r="110" spans="1:10" ht="27" customHeight="1">
      <c r="A110" s="86" t="s">
        <v>260</v>
      </c>
      <c r="B110" s="87" t="s">
        <v>207</v>
      </c>
      <c r="C110" s="88"/>
      <c r="D110" s="466">
        <f>D112+D119+D124</f>
        <v>0</v>
      </c>
      <c r="E110" s="466">
        <f>E112+E119+E124+E127+E142</f>
        <v>0</v>
      </c>
      <c r="F110" s="466">
        <f>F112+F119+F124+F127+F142</f>
        <v>0</v>
      </c>
      <c r="G110" s="466">
        <f>G112+G119+G124+G127+G142</f>
        <v>0</v>
      </c>
      <c r="H110" s="466">
        <f>H112+H119</f>
        <v>0</v>
      </c>
      <c r="I110" s="466">
        <f>E110+F110+G110+H110</f>
        <v>0</v>
      </c>
      <c r="J110" s="437">
        <f>D110-I110</f>
        <v>0</v>
      </c>
    </row>
    <row r="111" spans="1:10" ht="11.25" customHeight="1">
      <c r="A111" s="89" t="s">
        <v>20</v>
      </c>
      <c r="B111" s="43"/>
      <c r="C111" s="44"/>
      <c r="D111" s="447"/>
      <c r="E111" s="448"/>
      <c r="F111" s="447"/>
      <c r="G111" s="447"/>
      <c r="H111" s="447"/>
      <c r="I111" s="447"/>
      <c r="J111" s="451"/>
    </row>
    <row r="112" spans="1:10" ht="13.5" customHeight="1">
      <c r="A112" s="90" t="s">
        <v>216</v>
      </c>
      <c r="B112" s="91" t="s">
        <v>117</v>
      </c>
      <c r="C112" s="92"/>
      <c r="D112" s="450">
        <f>D114+D115+D116+D117+D118</f>
        <v>0</v>
      </c>
      <c r="E112" s="450">
        <f>E114+E115+E116+E117+E118</f>
        <v>0</v>
      </c>
      <c r="F112" s="450">
        <f>F114+F115+F116+F117+F118</f>
        <v>0</v>
      </c>
      <c r="G112" s="450">
        <f>G114+G115+G116+G117+G118</f>
        <v>0</v>
      </c>
      <c r="H112" s="450">
        <f>H114+H115+H116+H117+H118</f>
        <v>0</v>
      </c>
      <c r="I112" s="445">
        <f>E112+F112+G112+H112</f>
        <v>0</v>
      </c>
      <c r="J112" s="446">
        <f>D112-I112</f>
        <v>0</v>
      </c>
    </row>
    <row r="113" spans="1:10" ht="11.25" customHeight="1">
      <c r="A113" s="93" t="s">
        <v>32</v>
      </c>
      <c r="B113" s="66"/>
      <c r="C113" s="45"/>
      <c r="D113" s="447"/>
      <c r="E113" s="448"/>
      <c r="F113" s="447"/>
      <c r="G113" s="447"/>
      <c r="H113" s="447"/>
      <c r="I113" s="447"/>
      <c r="J113" s="451"/>
    </row>
    <row r="114" spans="1:10" ht="13.5" customHeight="1">
      <c r="A114" s="94" t="s">
        <v>290</v>
      </c>
      <c r="B114" s="91" t="s">
        <v>125</v>
      </c>
      <c r="C114" s="92" t="s">
        <v>29</v>
      </c>
      <c r="D114" s="449"/>
      <c r="E114" s="449"/>
      <c r="F114" s="449"/>
      <c r="G114" s="444"/>
      <c r="H114" s="444"/>
      <c r="I114" s="445">
        <f aca="true" t="shared" si="4" ref="I114:I119">E114+F114+G114+H114</f>
        <v>0</v>
      </c>
      <c r="J114" s="446">
        <f aca="true" t="shared" si="5" ref="J114:J119">D114-I114</f>
        <v>0</v>
      </c>
    </row>
    <row r="115" spans="1:10" s="98" customFormat="1" ht="13.5" customHeight="1">
      <c r="A115" s="95" t="s">
        <v>217</v>
      </c>
      <c r="B115" s="96" t="s">
        <v>218</v>
      </c>
      <c r="C115" s="97" t="s">
        <v>122</v>
      </c>
      <c r="D115" s="467"/>
      <c r="E115" s="467"/>
      <c r="F115" s="467"/>
      <c r="G115" s="468"/>
      <c r="H115" s="468"/>
      <c r="I115" s="445">
        <f t="shared" si="4"/>
        <v>0</v>
      </c>
      <c r="J115" s="439">
        <f t="shared" si="5"/>
        <v>0</v>
      </c>
    </row>
    <row r="116" spans="1:10" s="98" customFormat="1" ht="13.5" customHeight="1">
      <c r="A116" s="95" t="s">
        <v>219</v>
      </c>
      <c r="B116" s="99" t="s">
        <v>220</v>
      </c>
      <c r="C116" s="97" t="s">
        <v>121</v>
      </c>
      <c r="D116" s="467"/>
      <c r="E116" s="467"/>
      <c r="F116" s="467"/>
      <c r="G116" s="468"/>
      <c r="H116" s="468"/>
      <c r="I116" s="445">
        <f t="shared" si="4"/>
        <v>0</v>
      </c>
      <c r="J116" s="439">
        <f t="shared" si="5"/>
        <v>0</v>
      </c>
    </row>
    <row r="117" spans="1:10" s="98" customFormat="1" ht="13.5" customHeight="1">
      <c r="A117" s="95" t="s">
        <v>221</v>
      </c>
      <c r="B117" s="96" t="s">
        <v>222</v>
      </c>
      <c r="C117" s="97" t="s">
        <v>126</v>
      </c>
      <c r="D117" s="467"/>
      <c r="E117" s="467"/>
      <c r="F117" s="467"/>
      <c r="G117" s="468"/>
      <c r="H117" s="468"/>
      <c r="I117" s="445">
        <f t="shared" si="4"/>
        <v>0</v>
      </c>
      <c r="J117" s="439">
        <f t="shared" si="5"/>
        <v>0</v>
      </c>
    </row>
    <row r="118" spans="1:10" s="98" customFormat="1" ht="13.5" customHeight="1">
      <c r="A118" s="95" t="s">
        <v>291</v>
      </c>
      <c r="B118" s="96" t="s">
        <v>224</v>
      </c>
      <c r="C118" s="97" t="s">
        <v>127</v>
      </c>
      <c r="D118" s="467"/>
      <c r="E118" s="467"/>
      <c r="F118" s="467"/>
      <c r="G118" s="468"/>
      <c r="H118" s="468"/>
      <c r="I118" s="445">
        <f t="shared" si="4"/>
        <v>0</v>
      </c>
      <c r="J118" s="439">
        <f t="shared" si="5"/>
        <v>0</v>
      </c>
    </row>
    <row r="119" spans="1:10" s="98" customFormat="1" ht="14.25" customHeight="1">
      <c r="A119" s="100" t="s">
        <v>225</v>
      </c>
      <c r="B119" s="99" t="s">
        <v>118</v>
      </c>
      <c r="C119" s="97"/>
      <c r="D119" s="450">
        <f>D121+D122+D123</f>
        <v>0</v>
      </c>
      <c r="E119" s="450">
        <f>E121+E122+E123</f>
        <v>0</v>
      </c>
      <c r="F119" s="450">
        <f>F121+F122+F123</f>
        <v>0</v>
      </c>
      <c r="G119" s="450">
        <f>G121+G122+G123</f>
        <v>0</v>
      </c>
      <c r="H119" s="450">
        <f>H121+H122+H123</f>
        <v>0</v>
      </c>
      <c r="I119" s="445">
        <f t="shared" si="4"/>
        <v>0</v>
      </c>
      <c r="J119" s="439">
        <f t="shared" si="5"/>
        <v>0</v>
      </c>
    </row>
    <row r="120" spans="1:10" s="98" customFormat="1" ht="12.75" customHeight="1">
      <c r="A120" s="93" t="s">
        <v>32</v>
      </c>
      <c r="B120" s="43"/>
      <c r="C120" s="44"/>
      <c r="D120" s="447"/>
      <c r="E120" s="448"/>
      <c r="F120" s="447"/>
      <c r="G120" s="447"/>
      <c r="H120" s="447"/>
      <c r="I120" s="447"/>
      <c r="J120" s="451"/>
    </row>
    <row r="121" spans="1:10" ht="14.25" customHeight="1">
      <c r="A121" s="101" t="s">
        <v>290</v>
      </c>
      <c r="B121" s="91" t="s">
        <v>226</v>
      </c>
      <c r="C121" s="92" t="s">
        <v>29</v>
      </c>
      <c r="D121" s="449"/>
      <c r="E121" s="449"/>
      <c r="F121" s="449"/>
      <c r="G121" s="444"/>
      <c r="H121" s="444"/>
      <c r="I121" s="445">
        <f>E121+F121+G121+H121</f>
        <v>0</v>
      </c>
      <c r="J121" s="446">
        <f>D121-I121</f>
        <v>0</v>
      </c>
    </row>
    <row r="122" spans="1:10" s="98" customFormat="1" ht="14.25" customHeight="1">
      <c r="A122" s="103" t="s">
        <v>221</v>
      </c>
      <c r="B122" s="99" t="s">
        <v>138</v>
      </c>
      <c r="C122" s="97" t="s">
        <v>128</v>
      </c>
      <c r="D122" s="467"/>
      <c r="E122" s="467"/>
      <c r="F122" s="467"/>
      <c r="G122" s="468"/>
      <c r="H122" s="468"/>
      <c r="I122" s="445">
        <f>E122+F122+G122+H122</f>
        <v>0</v>
      </c>
      <c r="J122" s="439">
        <f>D122-I122</f>
        <v>0</v>
      </c>
    </row>
    <row r="123" spans="1:10" s="98" customFormat="1" ht="14.25" customHeight="1">
      <c r="A123" s="103" t="s">
        <v>223</v>
      </c>
      <c r="B123" s="96" t="s">
        <v>227</v>
      </c>
      <c r="C123" s="97" t="s">
        <v>129</v>
      </c>
      <c r="D123" s="467"/>
      <c r="E123" s="467"/>
      <c r="F123" s="467"/>
      <c r="G123" s="468"/>
      <c r="H123" s="468"/>
      <c r="I123" s="445">
        <f>E123+F123+G123+H123</f>
        <v>0</v>
      </c>
      <c r="J123" s="439">
        <f>D123-I123</f>
        <v>0</v>
      </c>
    </row>
    <row r="124" spans="1:10" ht="15" customHeight="1">
      <c r="A124" s="100" t="s">
        <v>228</v>
      </c>
      <c r="B124" s="104" t="s">
        <v>229</v>
      </c>
      <c r="C124" s="92" t="s">
        <v>176</v>
      </c>
      <c r="D124" s="449"/>
      <c r="E124" s="450">
        <f>E125+E126</f>
        <v>0</v>
      </c>
      <c r="F124" s="450">
        <f>F125+F126</f>
        <v>0</v>
      </c>
      <c r="G124" s="450">
        <f>G125+G126</f>
        <v>0</v>
      </c>
      <c r="H124" s="450">
        <f>H125+H126</f>
        <v>0</v>
      </c>
      <c r="I124" s="445">
        <f>I125+I126</f>
        <v>0</v>
      </c>
      <c r="J124" s="439">
        <f>D124-I124</f>
        <v>0</v>
      </c>
    </row>
    <row r="125" spans="1:10" ht="14.25" customHeight="1">
      <c r="A125" s="102" t="s">
        <v>230</v>
      </c>
      <c r="B125" s="104" t="s">
        <v>126</v>
      </c>
      <c r="C125" s="92" t="s">
        <v>115</v>
      </c>
      <c r="D125" s="469" t="s">
        <v>213</v>
      </c>
      <c r="E125" s="449">
        <f>-E43</f>
        <v>-110500</v>
      </c>
      <c r="F125" s="449"/>
      <c r="G125" s="444"/>
      <c r="H125" s="444"/>
      <c r="I125" s="445">
        <f>E125+F125+G125</f>
        <v>-110500</v>
      </c>
      <c r="J125" s="470" t="s">
        <v>213</v>
      </c>
    </row>
    <row r="126" spans="1:10" ht="14.25" customHeight="1">
      <c r="A126" s="102" t="s">
        <v>231</v>
      </c>
      <c r="B126" s="104" t="s">
        <v>128</v>
      </c>
      <c r="C126" s="92" t="s">
        <v>116</v>
      </c>
      <c r="D126" s="469" t="s">
        <v>213</v>
      </c>
      <c r="E126" s="449">
        <f>E51</f>
        <v>110500</v>
      </c>
      <c r="F126" s="449"/>
      <c r="G126" s="444"/>
      <c r="H126" s="444"/>
      <c r="I126" s="445">
        <f>E126+F126+G126</f>
        <v>110500</v>
      </c>
      <c r="J126" s="470" t="s">
        <v>213</v>
      </c>
    </row>
    <row r="127" spans="1:10" ht="24" customHeight="1">
      <c r="A127" s="100" t="s">
        <v>232</v>
      </c>
      <c r="B127" s="105" t="s">
        <v>130</v>
      </c>
      <c r="C127" s="92" t="s">
        <v>176</v>
      </c>
      <c r="D127" s="436">
        <f aca="true" t="shared" si="6" ref="D127:I127">D129+D130</f>
        <v>0</v>
      </c>
      <c r="E127" s="436">
        <f t="shared" si="6"/>
        <v>0</v>
      </c>
      <c r="F127" s="436">
        <f t="shared" si="6"/>
        <v>0</v>
      </c>
      <c r="G127" s="436">
        <f t="shared" si="6"/>
        <v>0</v>
      </c>
      <c r="H127" s="436">
        <f t="shared" si="6"/>
        <v>0</v>
      </c>
      <c r="I127" s="445">
        <f t="shared" si="6"/>
        <v>0</v>
      </c>
      <c r="J127" s="439">
        <f>D127-I127</f>
        <v>0</v>
      </c>
    </row>
    <row r="128" spans="1:10" ht="12.75" customHeight="1">
      <c r="A128" s="89" t="s">
        <v>20</v>
      </c>
      <c r="B128" s="66"/>
      <c r="C128" s="45"/>
      <c r="D128" s="472"/>
      <c r="E128" s="448"/>
      <c r="F128" s="447"/>
      <c r="G128" s="447"/>
      <c r="H128" s="473"/>
      <c r="I128" s="447"/>
      <c r="J128" s="474"/>
    </row>
    <row r="129" spans="1:10" ht="13.5" customHeight="1">
      <c r="A129" s="101" t="s">
        <v>233</v>
      </c>
      <c r="B129" s="91" t="s">
        <v>234</v>
      </c>
      <c r="C129" s="106" t="s">
        <v>115</v>
      </c>
      <c r="D129" s="449"/>
      <c r="E129" s="475"/>
      <c r="F129" s="476"/>
      <c r="G129" s="475"/>
      <c r="H129" s="444"/>
      <c r="I129" s="445">
        <f>E129+F129+G129</f>
        <v>0</v>
      </c>
      <c r="J129" s="477" t="s">
        <v>176</v>
      </c>
    </row>
    <row r="130" spans="1:10" ht="13.5" customHeight="1" thickBot="1">
      <c r="A130" s="102" t="s">
        <v>235</v>
      </c>
      <c r="B130" s="112" t="s">
        <v>236</v>
      </c>
      <c r="C130" s="113" t="s">
        <v>116</v>
      </c>
      <c r="D130" s="461"/>
      <c r="E130" s="456"/>
      <c r="F130" s="461"/>
      <c r="G130" s="456"/>
      <c r="H130" s="456"/>
      <c r="I130" s="457">
        <f>E130+F130+G130</f>
        <v>0</v>
      </c>
      <c r="J130" s="483" t="s">
        <v>176</v>
      </c>
    </row>
    <row r="131" spans="3:8" ht="12" customHeight="1">
      <c r="C131" s="22"/>
      <c r="E131" s="15"/>
      <c r="F131" s="15"/>
      <c r="G131" s="15"/>
      <c r="H131" s="15"/>
    </row>
    <row r="132" spans="1:10" ht="14.25" customHeight="1">
      <c r="A132" s="56"/>
      <c r="B132" s="84"/>
      <c r="C132" s="84"/>
      <c r="D132" s="85"/>
      <c r="E132" s="58"/>
      <c r="F132" s="58"/>
      <c r="G132" s="58"/>
      <c r="H132" s="58"/>
      <c r="I132" s="83"/>
      <c r="J132" s="536" t="s">
        <v>284</v>
      </c>
    </row>
    <row r="133" spans="1:10" ht="9.75" customHeight="1">
      <c r="A133" s="18"/>
      <c r="B133" s="59"/>
      <c r="C133" s="59"/>
      <c r="D133" s="60"/>
      <c r="E133" s="60"/>
      <c r="F133" s="61"/>
      <c r="G133" s="61"/>
      <c r="H133" s="60"/>
      <c r="I133" s="28"/>
      <c r="J133" s="60"/>
    </row>
    <row r="134" spans="1:10" ht="13.5" customHeight="1">
      <c r="A134" s="611" t="s">
        <v>99</v>
      </c>
      <c r="B134" s="612" t="s">
        <v>3</v>
      </c>
      <c r="C134" s="612" t="s">
        <v>4</v>
      </c>
      <c r="D134" s="30" t="s">
        <v>158</v>
      </c>
      <c r="E134" s="617" t="s">
        <v>159</v>
      </c>
      <c r="F134" s="618"/>
      <c r="G134" s="618"/>
      <c r="H134" s="618"/>
      <c r="I134" s="619"/>
      <c r="J134" s="31" t="s">
        <v>160</v>
      </c>
    </row>
    <row r="135" spans="1:10" ht="16.5" customHeight="1">
      <c r="A135" s="612"/>
      <c r="B135" s="612"/>
      <c r="C135" s="612"/>
      <c r="D135" s="30" t="s">
        <v>161</v>
      </c>
      <c r="E135" s="31" t="s">
        <v>193</v>
      </c>
      <c r="F135" s="31" t="s">
        <v>194</v>
      </c>
      <c r="G135" s="32" t="s">
        <v>164</v>
      </c>
      <c r="H135" s="30" t="s">
        <v>165</v>
      </c>
      <c r="I135" s="609" t="s">
        <v>134</v>
      </c>
      <c r="J135" s="30" t="s">
        <v>161</v>
      </c>
    </row>
    <row r="136" spans="1:10" ht="10.5" customHeight="1">
      <c r="A136" s="613"/>
      <c r="B136" s="613"/>
      <c r="C136" s="613"/>
      <c r="D136" s="30" t="s">
        <v>166</v>
      </c>
      <c r="E136" s="62" t="s">
        <v>195</v>
      </c>
      <c r="F136" s="30" t="s">
        <v>196</v>
      </c>
      <c r="G136" s="30" t="s">
        <v>167</v>
      </c>
      <c r="H136" s="30" t="s">
        <v>168</v>
      </c>
      <c r="I136" s="610"/>
      <c r="J136" s="30" t="s">
        <v>166</v>
      </c>
    </row>
    <row r="137" spans="1:10" ht="11.25" customHeight="1" thickBot="1">
      <c r="A137" s="33">
        <v>1</v>
      </c>
      <c r="B137" s="5">
        <v>2</v>
      </c>
      <c r="C137" s="5">
        <v>3</v>
      </c>
      <c r="D137" s="34" t="s">
        <v>169</v>
      </c>
      <c r="E137" s="35" t="s">
        <v>170</v>
      </c>
      <c r="F137" s="34" t="s">
        <v>5</v>
      </c>
      <c r="G137" s="34" t="s">
        <v>6</v>
      </c>
      <c r="H137" s="34" t="s">
        <v>171</v>
      </c>
      <c r="I137" s="34" t="s">
        <v>172</v>
      </c>
      <c r="J137" s="34" t="s">
        <v>139</v>
      </c>
    </row>
    <row r="138" spans="1:10" ht="15" customHeight="1">
      <c r="A138" s="108" t="s">
        <v>238</v>
      </c>
      <c r="B138" s="105" t="s">
        <v>129</v>
      </c>
      <c r="C138" s="109" t="s">
        <v>176</v>
      </c>
      <c r="D138" s="436">
        <f aca="true" t="shared" si="7" ref="D138:I138">D140+D141</f>
        <v>0</v>
      </c>
      <c r="E138" s="436">
        <f t="shared" si="7"/>
        <v>0</v>
      </c>
      <c r="F138" s="436">
        <f t="shared" si="7"/>
        <v>0</v>
      </c>
      <c r="G138" s="436">
        <f t="shared" si="7"/>
        <v>0</v>
      </c>
      <c r="H138" s="436">
        <f t="shared" si="7"/>
        <v>0</v>
      </c>
      <c r="I138" s="445">
        <f t="shared" si="7"/>
        <v>0</v>
      </c>
      <c r="J138" s="439">
        <f>D138-I138</f>
        <v>0</v>
      </c>
    </row>
    <row r="139" spans="1:10" ht="12.75" customHeight="1">
      <c r="A139" s="48" t="s">
        <v>20</v>
      </c>
      <c r="B139" s="43"/>
      <c r="C139" s="44"/>
      <c r="D139" s="472"/>
      <c r="E139" s="448"/>
      <c r="F139" s="447"/>
      <c r="G139" s="447"/>
      <c r="H139" s="479"/>
      <c r="I139" s="447"/>
      <c r="J139" s="447"/>
    </row>
    <row r="140" spans="1:10" ht="23.25" customHeight="1">
      <c r="A140" s="110" t="s">
        <v>239</v>
      </c>
      <c r="B140" s="91" t="s">
        <v>240</v>
      </c>
      <c r="C140" s="106"/>
      <c r="D140" s="475"/>
      <c r="E140" s="475"/>
      <c r="F140" s="476"/>
      <c r="G140" s="475"/>
      <c r="H140" s="475"/>
      <c r="I140" s="445">
        <f>E140+F140+G140</f>
        <v>0</v>
      </c>
      <c r="J140" s="446">
        <f>D140-I140</f>
        <v>0</v>
      </c>
    </row>
    <row r="141" spans="1:10" ht="23.25" customHeight="1">
      <c r="A141" s="110" t="s">
        <v>241</v>
      </c>
      <c r="B141" s="104" t="s">
        <v>242</v>
      </c>
      <c r="C141" s="107"/>
      <c r="D141" s="591"/>
      <c r="E141" s="591"/>
      <c r="F141" s="592"/>
      <c r="G141" s="591"/>
      <c r="H141" s="591"/>
      <c r="I141" s="508">
        <f>E141+F141+G141</f>
        <v>0</v>
      </c>
      <c r="J141" s="593">
        <f>D141-I141</f>
        <v>0</v>
      </c>
    </row>
    <row r="142" spans="1:10" ht="23.25" customHeight="1">
      <c r="A142" s="108" t="s">
        <v>243</v>
      </c>
      <c r="B142" s="105" t="s">
        <v>131</v>
      </c>
      <c r="C142" s="109" t="s">
        <v>176</v>
      </c>
      <c r="D142" s="436">
        <f aca="true" t="shared" si="8" ref="D142:I142">D144+D145</f>
        <v>0</v>
      </c>
      <c r="E142" s="436">
        <f t="shared" si="8"/>
        <v>0</v>
      </c>
      <c r="F142" s="436">
        <f t="shared" si="8"/>
        <v>0</v>
      </c>
      <c r="G142" s="436">
        <f t="shared" si="8"/>
        <v>0</v>
      </c>
      <c r="H142" s="436">
        <f t="shared" si="8"/>
        <v>0</v>
      </c>
      <c r="I142" s="436">
        <f t="shared" si="8"/>
        <v>0</v>
      </c>
      <c r="J142" s="439">
        <f>D142-I142</f>
        <v>0</v>
      </c>
    </row>
    <row r="143" spans="1:10" ht="12.75" customHeight="1">
      <c r="A143" s="48" t="s">
        <v>20</v>
      </c>
      <c r="B143" s="43"/>
      <c r="C143" s="44"/>
      <c r="D143" s="472"/>
      <c r="E143" s="448"/>
      <c r="F143" s="447"/>
      <c r="G143" s="447"/>
      <c r="H143" s="479"/>
      <c r="I143" s="447"/>
      <c r="J143" s="447"/>
    </row>
    <row r="144" spans="1:10" ht="23.25" customHeight="1">
      <c r="A144" s="110" t="s">
        <v>244</v>
      </c>
      <c r="B144" s="91" t="s">
        <v>245</v>
      </c>
      <c r="C144" s="106"/>
      <c r="D144" s="475"/>
      <c r="E144" s="475"/>
      <c r="F144" s="476"/>
      <c r="G144" s="475"/>
      <c r="H144" s="475"/>
      <c r="I144" s="445">
        <f>E144+F144+G144</f>
        <v>0</v>
      </c>
      <c r="J144" s="446">
        <f>D144-I144</f>
        <v>0</v>
      </c>
    </row>
    <row r="145" spans="1:10" ht="23.25" customHeight="1" thickBot="1">
      <c r="A145" s="111" t="s">
        <v>246</v>
      </c>
      <c r="B145" s="112" t="s">
        <v>247</v>
      </c>
      <c r="C145" s="113"/>
      <c r="D145" s="456"/>
      <c r="E145" s="456"/>
      <c r="F145" s="461"/>
      <c r="G145" s="456"/>
      <c r="H145" s="456"/>
      <c r="I145" s="457">
        <f>E145+F145+G145</f>
        <v>0</v>
      </c>
      <c r="J145" s="462">
        <f>D145-I145</f>
        <v>0</v>
      </c>
    </row>
    <row r="146" spans="1:10" ht="12.75">
      <c r="A146" s="114"/>
      <c r="B146" s="115"/>
      <c r="C146" s="115"/>
      <c r="D146" s="80"/>
      <c r="E146" s="80"/>
      <c r="F146" s="80"/>
      <c r="G146" s="80"/>
      <c r="H146" s="80"/>
      <c r="I146" s="80"/>
      <c r="J146" s="80"/>
    </row>
    <row r="147" spans="1:10" ht="19.5" customHeight="1">
      <c r="A147" s="116" t="s">
        <v>248</v>
      </c>
      <c r="B147" s="117"/>
      <c r="C147" s="117"/>
      <c r="D147" s="80"/>
      <c r="E147" s="118"/>
      <c r="F147" s="247" t="s">
        <v>249</v>
      </c>
      <c r="G147" s="80"/>
      <c r="H147" s="80"/>
      <c r="I147" s="80"/>
      <c r="J147" s="80"/>
    </row>
    <row r="148" spans="1:10" ht="9.75" customHeight="1">
      <c r="A148" s="14" t="s">
        <v>250</v>
      </c>
      <c r="B148" s="14"/>
      <c r="C148" s="14"/>
      <c r="D148" s="15"/>
      <c r="E148" s="119"/>
      <c r="F148" s="119" t="s">
        <v>251</v>
      </c>
      <c r="G148" s="119"/>
      <c r="H148" s="119"/>
      <c r="I148" s="119"/>
      <c r="J148" s="119"/>
    </row>
    <row r="149" spans="5:10" ht="12.75" customHeight="1">
      <c r="E149" s="119"/>
      <c r="F149" s="119"/>
      <c r="G149" s="116"/>
      <c r="H149" s="116"/>
      <c r="I149" s="119"/>
      <c r="J149" s="119"/>
    </row>
    <row r="150" spans="1:10" ht="12.75" customHeight="1">
      <c r="A150" s="14" t="s">
        <v>252</v>
      </c>
      <c r="B150" s="14"/>
      <c r="C150" s="14"/>
      <c r="D150" s="15"/>
      <c r="E150" s="119"/>
      <c r="F150" s="119"/>
      <c r="G150" s="119"/>
      <c r="H150" s="119"/>
      <c r="I150" s="119"/>
      <c r="J150" s="119"/>
    </row>
    <row r="151" spans="1:10" ht="9.75" customHeight="1">
      <c r="A151" s="14" t="s">
        <v>253</v>
      </c>
      <c r="B151" s="14"/>
      <c r="C151" s="14"/>
      <c r="D151" s="15"/>
      <c r="E151" s="119"/>
      <c r="F151" s="119"/>
      <c r="G151" s="119"/>
      <c r="H151" s="119"/>
      <c r="I151" s="119"/>
      <c r="J151" s="119"/>
    </row>
    <row r="152" spans="4:10" ht="18.75" customHeight="1">
      <c r="D152" s="529" t="s">
        <v>281</v>
      </c>
      <c r="E152" s="120"/>
      <c r="F152" s="120"/>
      <c r="G152" s="121"/>
      <c r="H152" s="59"/>
      <c r="I152" s="28"/>
      <c r="J152" s="29"/>
    </row>
    <row r="153" spans="4:8" ht="11.25" customHeight="1">
      <c r="D153" s="119"/>
      <c r="E153" s="119"/>
      <c r="F153" s="119"/>
      <c r="G153" s="120" t="s">
        <v>255</v>
      </c>
      <c r="H153" s="3"/>
    </row>
    <row r="154" spans="4:8" ht="17.25" customHeight="1">
      <c r="D154" s="122" t="s">
        <v>140</v>
      </c>
      <c r="E154" s="120"/>
      <c r="F154" s="120"/>
      <c r="G154" s="120"/>
      <c r="H154" s="3"/>
    </row>
    <row r="155" spans="4:8" ht="10.5" customHeight="1">
      <c r="D155" s="120" t="s">
        <v>256</v>
      </c>
      <c r="E155" s="120"/>
      <c r="F155" s="120"/>
      <c r="H155" s="3"/>
    </row>
    <row r="156" spans="1:9" ht="23.25" customHeight="1">
      <c r="A156" s="122" t="s">
        <v>133</v>
      </c>
      <c r="B156" s="4"/>
      <c r="C156" s="4"/>
      <c r="D156" s="4"/>
      <c r="E156" s="4"/>
      <c r="F156" s="4"/>
      <c r="G156" s="4"/>
      <c r="H156" s="4"/>
      <c r="I156" s="4"/>
    </row>
    <row r="157" spans="1:9" ht="12" customHeight="1">
      <c r="A157" s="123" t="s">
        <v>257</v>
      </c>
      <c r="B157" s="4"/>
      <c r="C157" s="124"/>
      <c r="D157" s="80"/>
      <c r="E157" s="80"/>
      <c r="F157" s="80"/>
      <c r="G157" s="4"/>
      <c r="H157" s="4"/>
      <c r="I157" s="4"/>
    </row>
    <row r="158" spans="1:9" ht="9.75" customHeight="1">
      <c r="A158" s="14"/>
      <c r="B158" s="14"/>
      <c r="C158" s="14"/>
      <c r="D158" s="15"/>
      <c r="E158" s="15"/>
      <c r="F158" s="14"/>
      <c r="G158" s="14"/>
      <c r="H158" s="125"/>
      <c r="I158" s="4"/>
    </row>
    <row r="159" spans="1:9" ht="13.5" customHeight="1">
      <c r="A159" s="14" t="s">
        <v>132</v>
      </c>
      <c r="B159" s="14"/>
      <c r="C159" s="14"/>
      <c r="D159" s="116"/>
      <c r="E159" s="126"/>
      <c r="F159" s="126"/>
      <c r="G159" s="126"/>
      <c r="H159" s="127"/>
      <c r="I159" s="127"/>
    </row>
  </sheetData>
  <sheetProtection/>
  <mergeCells count="29">
    <mergeCell ref="A134:A136"/>
    <mergeCell ref="B134:B136"/>
    <mergeCell ref="C134:C136"/>
    <mergeCell ref="E134:I134"/>
    <mergeCell ref="I135:I136"/>
    <mergeCell ref="A106:A108"/>
    <mergeCell ref="B106:B108"/>
    <mergeCell ref="C106:C108"/>
    <mergeCell ref="E106:I106"/>
    <mergeCell ref="I107:I108"/>
    <mergeCell ref="A77:A79"/>
    <mergeCell ref="B77:B79"/>
    <mergeCell ref="C77:C79"/>
    <mergeCell ref="E77:I77"/>
    <mergeCell ref="I78:I79"/>
    <mergeCell ref="A47:A49"/>
    <mergeCell ref="B47:B49"/>
    <mergeCell ref="C47:C49"/>
    <mergeCell ref="I48:I49"/>
    <mergeCell ref="E47:I47"/>
    <mergeCell ref="A2:H2"/>
    <mergeCell ref="A3:H3"/>
    <mergeCell ref="I16:I17"/>
    <mergeCell ref="A15:A17"/>
    <mergeCell ref="C15:C17"/>
    <mergeCell ref="B15:B17"/>
    <mergeCell ref="E15:I15"/>
    <mergeCell ref="F16:F17"/>
    <mergeCell ref="E16:E1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255" man="1"/>
    <brk id="73" max="255" man="1"/>
    <brk id="102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zoomScaleSheetLayoutView="100" zoomScalePageLayoutView="0" workbookViewId="0" topLeftCell="B46">
      <selection activeCell="F51" sqref="F51:G51"/>
    </sheetView>
  </sheetViews>
  <sheetFormatPr defaultColWidth="10.28125" defaultRowHeight="12"/>
  <cols>
    <col min="1" max="1" width="46.8515625" style="153" customWidth="1"/>
    <col min="2" max="2" width="6.421875" style="153" customWidth="1"/>
    <col min="3" max="3" width="9.421875" style="153" customWidth="1"/>
    <col min="4" max="4" width="14.00390625" style="153" customWidth="1"/>
    <col min="5" max="9" width="14.00390625" style="156" customWidth="1"/>
    <col min="10" max="10" width="14.00390625" style="136" customWidth="1"/>
    <col min="11" max="16384" width="10.28125" style="136" customWidth="1"/>
  </cols>
  <sheetData>
    <row r="1" spans="9:10" ht="9.75" customHeight="1">
      <c r="I1" s="134"/>
      <c r="J1" s="135"/>
    </row>
    <row r="2" spans="1:10" ht="14.25" customHeight="1" thickBot="1">
      <c r="A2" s="628" t="s">
        <v>141</v>
      </c>
      <c r="B2" s="629"/>
      <c r="C2" s="629"/>
      <c r="D2" s="629"/>
      <c r="E2" s="629"/>
      <c r="F2" s="629"/>
      <c r="G2" s="629"/>
      <c r="H2" s="629"/>
      <c r="I2" s="133"/>
      <c r="J2" s="137" t="s">
        <v>0</v>
      </c>
    </row>
    <row r="3" spans="1:10" ht="13.5" customHeight="1">
      <c r="A3" s="630" t="s">
        <v>142</v>
      </c>
      <c r="B3" s="630"/>
      <c r="C3" s="630"/>
      <c r="D3" s="630"/>
      <c r="E3" s="630"/>
      <c r="F3" s="630"/>
      <c r="G3" s="630"/>
      <c r="H3" s="630"/>
      <c r="I3" s="138" t="s">
        <v>1</v>
      </c>
      <c r="J3" s="139" t="s">
        <v>143</v>
      </c>
    </row>
    <row r="4" spans="1:10" ht="11.25" customHeight="1">
      <c r="A4" s="417"/>
      <c r="B4" s="417"/>
      <c r="C4" s="418" t="s">
        <v>280</v>
      </c>
      <c r="D4" s="419" t="str">
        <f>OtDateTxt</f>
        <v>1 ноября 2015 г.</v>
      </c>
      <c r="E4" s="417"/>
      <c r="F4" s="417"/>
      <c r="G4" s="417"/>
      <c r="H4" s="417"/>
      <c r="I4" s="138" t="s">
        <v>2</v>
      </c>
      <c r="J4" s="420">
        <f>OtDate</f>
        <v>42309</v>
      </c>
    </row>
    <row r="5" spans="1:10" s="143" customFormat="1" ht="14.25" customHeight="1">
      <c r="A5" s="543" t="s">
        <v>144</v>
      </c>
      <c r="B5" s="421" t="str">
        <f>OtUch</f>
        <v>МБОУ  СОШ №83</v>
      </c>
      <c r="C5" s="140"/>
      <c r="D5" s="140"/>
      <c r="E5" s="141"/>
      <c r="F5" s="141"/>
      <c r="G5" s="141"/>
      <c r="H5" s="141"/>
      <c r="I5" s="142" t="s">
        <v>145</v>
      </c>
      <c r="J5" s="422" t="str">
        <f>OkpoUc</f>
        <v>42233741</v>
      </c>
    </row>
    <row r="6" spans="1:10" s="143" customFormat="1" ht="14.25" customHeight="1">
      <c r="A6" s="543" t="s">
        <v>146</v>
      </c>
      <c r="B6" s="140"/>
      <c r="C6" s="140"/>
      <c r="D6" s="140"/>
      <c r="E6" s="141"/>
      <c r="F6" s="141"/>
      <c r="G6" s="141"/>
      <c r="H6" s="141"/>
      <c r="I6" s="142"/>
      <c r="J6" s="422"/>
    </row>
    <row r="7" spans="1:10" s="143" customFormat="1" ht="14.25" customHeight="1">
      <c r="A7" s="543" t="s">
        <v>147</v>
      </c>
      <c r="B7" s="421" t="str">
        <f>OtOrg</f>
        <v>УО Ногинского муниципального района</v>
      </c>
      <c r="C7" s="140"/>
      <c r="D7" s="140"/>
      <c r="E7" s="141"/>
      <c r="F7" s="141"/>
      <c r="G7" s="141"/>
      <c r="H7" s="141"/>
      <c r="I7" s="144" t="s">
        <v>148</v>
      </c>
      <c r="J7" s="422" t="str">
        <f>OKATO</f>
        <v>000000000</v>
      </c>
    </row>
    <row r="8" spans="1:10" ht="14.25" customHeight="1">
      <c r="A8" s="544" t="s">
        <v>149</v>
      </c>
      <c r="B8" s="145"/>
      <c r="C8" s="145"/>
      <c r="D8" s="145"/>
      <c r="E8" s="146"/>
      <c r="F8" s="146"/>
      <c r="G8" s="146"/>
      <c r="H8" s="146"/>
      <c r="I8" s="147" t="s">
        <v>145</v>
      </c>
      <c r="J8" s="423" t="str">
        <f>OtOkpo</f>
        <v>000000</v>
      </c>
    </row>
    <row r="9" spans="1:10" ht="14.25" customHeight="1">
      <c r="A9" s="544" t="s">
        <v>150</v>
      </c>
      <c r="B9" s="424" t="str">
        <f>OtRasp</f>
        <v>Организация</v>
      </c>
      <c r="C9" s="149"/>
      <c r="D9" s="149"/>
      <c r="E9" s="150"/>
      <c r="F9" s="150"/>
      <c r="G9" s="150"/>
      <c r="H9" s="150"/>
      <c r="I9" s="147" t="s">
        <v>151</v>
      </c>
      <c r="J9" s="423" t="str">
        <f>GLV</f>
        <v>000</v>
      </c>
    </row>
    <row r="10" spans="1:10" ht="14.25" customHeight="1">
      <c r="A10" s="544" t="s">
        <v>152</v>
      </c>
      <c r="B10" s="151" t="s">
        <v>262</v>
      </c>
      <c r="C10" s="149"/>
      <c r="D10" s="149"/>
      <c r="E10" s="150"/>
      <c r="F10" s="150"/>
      <c r="G10" s="150"/>
      <c r="H10" s="150"/>
      <c r="I10" s="147"/>
      <c r="J10" s="148" t="s">
        <v>169</v>
      </c>
    </row>
    <row r="11" spans="1:10" ht="14.25" customHeight="1">
      <c r="A11" s="544" t="s">
        <v>153</v>
      </c>
      <c r="B11" s="145"/>
      <c r="C11" s="145"/>
      <c r="D11" s="145"/>
      <c r="E11" s="146"/>
      <c r="F11" s="146"/>
      <c r="G11" s="146"/>
      <c r="H11" s="146"/>
      <c r="I11" s="147"/>
      <c r="J11" s="148"/>
    </row>
    <row r="12" spans="1:10" ht="14.25" customHeight="1" thickBot="1">
      <c r="A12" s="544" t="s">
        <v>154</v>
      </c>
      <c r="B12" s="145"/>
      <c r="C12" s="145"/>
      <c r="D12" s="145"/>
      <c r="E12" s="146"/>
      <c r="F12" s="146"/>
      <c r="G12" s="146"/>
      <c r="H12" s="146"/>
      <c r="I12" s="147" t="s">
        <v>155</v>
      </c>
      <c r="J12" s="152" t="s">
        <v>156</v>
      </c>
    </row>
    <row r="13" spans="2:10" ht="14.25" customHeight="1">
      <c r="B13" s="154"/>
      <c r="C13" s="154"/>
      <c r="D13" s="155" t="s">
        <v>157</v>
      </c>
      <c r="E13" s="146"/>
      <c r="G13" s="146"/>
      <c r="H13" s="146"/>
      <c r="I13" s="146"/>
      <c r="J13" s="157"/>
    </row>
    <row r="14" spans="1:10" ht="5.25" customHeight="1">
      <c r="A14" s="158"/>
      <c r="B14" s="158"/>
      <c r="C14" s="158"/>
      <c r="D14" s="159"/>
      <c r="E14" s="160"/>
      <c r="F14" s="160"/>
      <c r="G14" s="160"/>
      <c r="H14" s="160"/>
      <c r="I14" s="160"/>
      <c r="J14" s="161"/>
    </row>
    <row r="15" spans="1:10" ht="11.25" customHeight="1">
      <c r="A15" s="622" t="s">
        <v>99</v>
      </c>
      <c r="B15" s="622" t="s">
        <v>3</v>
      </c>
      <c r="C15" s="622" t="s">
        <v>4</v>
      </c>
      <c r="D15" s="162" t="s">
        <v>158</v>
      </c>
      <c r="E15" s="631" t="s">
        <v>159</v>
      </c>
      <c r="F15" s="632"/>
      <c r="G15" s="632"/>
      <c r="H15" s="632"/>
      <c r="I15" s="633"/>
      <c r="J15" s="163" t="s">
        <v>160</v>
      </c>
    </row>
    <row r="16" spans="1:10" ht="11.25" customHeight="1">
      <c r="A16" s="623"/>
      <c r="B16" s="623"/>
      <c r="C16" s="623"/>
      <c r="D16" s="162" t="s">
        <v>161</v>
      </c>
      <c r="E16" s="620" t="s">
        <v>318</v>
      </c>
      <c r="F16" s="620" t="s">
        <v>315</v>
      </c>
      <c r="G16" s="164" t="s">
        <v>164</v>
      </c>
      <c r="H16" s="162" t="s">
        <v>165</v>
      </c>
      <c r="I16" s="620" t="s">
        <v>134</v>
      </c>
      <c r="J16" s="162" t="s">
        <v>161</v>
      </c>
    </row>
    <row r="17" spans="1:10" ht="34.5" customHeight="1">
      <c r="A17" s="624"/>
      <c r="B17" s="624"/>
      <c r="C17" s="624"/>
      <c r="D17" s="162" t="s">
        <v>166</v>
      </c>
      <c r="E17" s="621"/>
      <c r="F17" s="621"/>
      <c r="G17" s="162" t="s">
        <v>316</v>
      </c>
      <c r="H17" s="162" t="s">
        <v>168</v>
      </c>
      <c r="I17" s="621"/>
      <c r="J17" s="162" t="s">
        <v>166</v>
      </c>
    </row>
    <row r="18" spans="1:10" ht="9.75" customHeight="1" thickBot="1">
      <c r="A18" s="165">
        <v>1</v>
      </c>
      <c r="B18" s="137">
        <v>2</v>
      </c>
      <c r="C18" s="137">
        <v>3</v>
      </c>
      <c r="D18" s="166" t="s">
        <v>169</v>
      </c>
      <c r="E18" s="167" t="s">
        <v>170</v>
      </c>
      <c r="F18" s="166" t="s">
        <v>5</v>
      </c>
      <c r="G18" s="166" t="s">
        <v>6</v>
      </c>
      <c r="H18" s="166" t="s">
        <v>171</v>
      </c>
      <c r="I18" s="166" t="s">
        <v>172</v>
      </c>
      <c r="J18" s="166" t="s">
        <v>139</v>
      </c>
    </row>
    <row r="19" spans="1:10" ht="15" customHeight="1">
      <c r="A19" s="168" t="s">
        <v>258</v>
      </c>
      <c r="B19" s="169" t="s">
        <v>7</v>
      </c>
      <c r="C19" s="170"/>
      <c r="D19" s="436">
        <f>D20+D23+D24+D25+D29+D38</f>
        <v>51934901.27</v>
      </c>
      <c r="E19" s="436">
        <f>E20+E23+E24+E25+E29+E38</f>
        <v>4559821.26</v>
      </c>
      <c r="F19" s="436">
        <f>F20+F23+F24+F25+F29+F38</f>
        <v>8708796.2</v>
      </c>
      <c r="G19" s="436">
        <f>G20+G23+G24+G25+G29+G38</f>
        <v>38666283.81</v>
      </c>
      <c r="H19" s="436">
        <f>H20+H23+H24+H25+H29+H38</f>
        <v>0</v>
      </c>
      <c r="I19" s="436">
        <f>E19+F19+G19+H19</f>
        <v>51934901.27</v>
      </c>
      <c r="J19" s="437">
        <f>D19-I19</f>
        <v>0</v>
      </c>
    </row>
    <row r="20" spans="1:10" ht="14.25" customHeight="1">
      <c r="A20" s="173" t="s">
        <v>9</v>
      </c>
      <c r="B20" s="174" t="s">
        <v>10</v>
      </c>
      <c r="C20" s="175" t="s">
        <v>11</v>
      </c>
      <c r="D20" s="484"/>
      <c r="E20" s="484"/>
      <c r="F20" s="485"/>
      <c r="G20" s="485"/>
      <c r="H20" s="485"/>
      <c r="I20" s="485"/>
      <c r="J20" s="486"/>
    </row>
    <row r="21" spans="1:10" ht="12" customHeight="1">
      <c r="A21" s="176" t="s">
        <v>32</v>
      </c>
      <c r="B21" s="177"/>
      <c r="C21" s="178"/>
      <c r="D21" s="487"/>
      <c r="E21" s="488"/>
      <c r="F21" s="487"/>
      <c r="G21" s="487"/>
      <c r="H21" s="487"/>
      <c r="I21" s="487"/>
      <c r="J21" s="489"/>
    </row>
    <row r="22" spans="1:10" ht="14.25" customHeight="1">
      <c r="A22" s="179" t="s">
        <v>173</v>
      </c>
      <c r="B22" s="180" t="s">
        <v>136</v>
      </c>
      <c r="C22" s="175" t="s">
        <v>11</v>
      </c>
      <c r="D22" s="484"/>
      <c r="E22" s="484"/>
      <c r="F22" s="485"/>
      <c r="G22" s="485"/>
      <c r="H22" s="485"/>
      <c r="I22" s="485"/>
      <c r="J22" s="486"/>
    </row>
    <row r="23" spans="1:10" ht="14.25" customHeight="1">
      <c r="A23" s="173" t="s">
        <v>12</v>
      </c>
      <c r="B23" s="174" t="s">
        <v>13</v>
      </c>
      <c r="C23" s="175" t="s">
        <v>14</v>
      </c>
      <c r="D23" s="484"/>
      <c r="E23" s="484"/>
      <c r="F23" s="485"/>
      <c r="G23" s="485"/>
      <c r="H23" s="485"/>
      <c r="I23" s="485"/>
      <c r="J23" s="486"/>
    </row>
    <row r="24" spans="1:10" ht="24" customHeight="1">
      <c r="A24" s="173" t="s">
        <v>174</v>
      </c>
      <c r="B24" s="174" t="s">
        <v>15</v>
      </c>
      <c r="C24" s="175" t="s">
        <v>16</v>
      </c>
      <c r="D24" s="484"/>
      <c r="E24" s="484"/>
      <c r="F24" s="485"/>
      <c r="G24" s="485"/>
      <c r="H24" s="485"/>
      <c r="I24" s="485"/>
      <c r="J24" s="486"/>
    </row>
    <row r="25" spans="1:10" ht="14.25" customHeight="1">
      <c r="A25" s="173" t="s">
        <v>17</v>
      </c>
      <c r="B25" s="174" t="s">
        <v>18</v>
      </c>
      <c r="C25" s="175" t="s">
        <v>19</v>
      </c>
      <c r="D25" s="484"/>
      <c r="E25" s="484"/>
      <c r="F25" s="485"/>
      <c r="G25" s="485"/>
      <c r="H25" s="485"/>
      <c r="I25" s="485"/>
      <c r="J25" s="486"/>
    </row>
    <row r="26" spans="1:10" ht="12" customHeight="1">
      <c r="A26" s="181" t="s">
        <v>20</v>
      </c>
      <c r="B26" s="177"/>
      <c r="C26" s="178"/>
      <c r="D26" s="487"/>
      <c r="E26" s="488"/>
      <c r="F26" s="487"/>
      <c r="G26" s="487"/>
      <c r="H26" s="487"/>
      <c r="I26" s="487"/>
      <c r="J26" s="489"/>
    </row>
    <row r="27" spans="1:10" ht="23.25" customHeight="1">
      <c r="A27" s="179" t="s">
        <v>175</v>
      </c>
      <c r="B27" s="182" t="s">
        <v>21</v>
      </c>
      <c r="C27" s="435" t="s">
        <v>22</v>
      </c>
      <c r="D27" s="484"/>
      <c r="E27" s="484"/>
      <c r="F27" s="485"/>
      <c r="G27" s="485"/>
      <c r="H27" s="485"/>
      <c r="I27" s="485"/>
      <c r="J27" s="486"/>
    </row>
    <row r="28" spans="1:10" ht="15" customHeight="1">
      <c r="A28" s="179" t="s">
        <v>23</v>
      </c>
      <c r="B28" s="183" t="s">
        <v>24</v>
      </c>
      <c r="C28" s="435" t="s">
        <v>25</v>
      </c>
      <c r="D28" s="484"/>
      <c r="E28" s="484"/>
      <c r="F28" s="485"/>
      <c r="G28" s="485"/>
      <c r="H28" s="485"/>
      <c r="I28" s="485"/>
      <c r="J28" s="486"/>
    </row>
    <row r="29" spans="1:10" ht="14.25" customHeight="1">
      <c r="A29" s="173" t="s">
        <v>26</v>
      </c>
      <c r="B29" s="183" t="s">
        <v>27</v>
      </c>
      <c r="C29" s="435"/>
      <c r="D29" s="484"/>
      <c r="E29" s="484"/>
      <c r="F29" s="485"/>
      <c r="G29" s="485"/>
      <c r="H29" s="485"/>
      <c r="I29" s="485"/>
      <c r="J29" s="486"/>
    </row>
    <row r="30" spans="1:10" ht="12" customHeight="1">
      <c r="A30" s="181" t="s">
        <v>20</v>
      </c>
      <c r="B30" s="177"/>
      <c r="C30" s="178"/>
      <c r="D30" s="487"/>
      <c r="E30" s="488"/>
      <c r="F30" s="487"/>
      <c r="G30" s="487"/>
      <c r="H30" s="487"/>
      <c r="I30" s="487"/>
      <c r="J30" s="489"/>
    </row>
    <row r="31" spans="1:10" ht="14.25" customHeight="1">
      <c r="A31" s="179" t="s">
        <v>177</v>
      </c>
      <c r="B31" s="180" t="s">
        <v>30</v>
      </c>
      <c r="C31" s="175" t="s">
        <v>109</v>
      </c>
      <c r="D31" s="484"/>
      <c r="E31" s="484"/>
      <c r="F31" s="485"/>
      <c r="G31" s="485"/>
      <c r="H31" s="485"/>
      <c r="I31" s="485"/>
      <c r="J31" s="486"/>
    </row>
    <row r="32" spans="1:10" ht="14.25" customHeight="1">
      <c r="A32" s="179" t="s">
        <v>178</v>
      </c>
      <c r="B32" s="180" t="s">
        <v>33</v>
      </c>
      <c r="C32" s="175" t="s">
        <v>111</v>
      </c>
      <c r="D32" s="484"/>
      <c r="E32" s="484"/>
      <c r="F32" s="485"/>
      <c r="G32" s="485"/>
      <c r="H32" s="485"/>
      <c r="I32" s="485"/>
      <c r="J32" s="486"/>
    </row>
    <row r="33" spans="1:10" ht="14.25" customHeight="1">
      <c r="A33" s="179" t="s">
        <v>179</v>
      </c>
      <c r="B33" s="180" t="s">
        <v>137</v>
      </c>
      <c r="C33" s="175" t="s">
        <v>112</v>
      </c>
      <c r="D33" s="484"/>
      <c r="E33" s="484"/>
      <c r="F33" s="485"/>
      <c r="G33" s="485"/>
      <c r="H33" s="485"/>
      <c r="I33" s="485"/>
      <c r="J33" s="486"/>
    </row>
    <row r="34" spans="1:10" ht="14.25" customHeight="1">
      <c r="A34" s="179" t="s">
        <v>180</v>
      </c>
      <c r="B34" s="180" t="s">
        <v>181</v>
      </c>
      <c r="C34" s="175" t="s">
        <v>114</v>
      </c>
      <c r="D34" s="484"/>
      <c r="E34" s="484"/>
      <c r="F34" s="485"/>
      <c r="G34" s="485"/>
      <c r="H34" s="485"/>
      <c r="I34" s="485"/>
      <c r="J34" s="486"/>
    </row>
    <row r="35" spans="1:10" ht="14.25" customHeight="1">
      <c r="A35" s="184" t="s">
        <v>182</v>
      </c>
      <c r="B35" s="174" t="s">
        <v>34</v>
      </c>
      <c r="C35" s="175" t="s">
        <v>118</v>
      </c>
      <c r="D35" s="484"/>
      <c r="E35" s="484"/>
      <c r="F35" s="485"/>
      <c r="G35" s="485"/>
      <c r="H35" s="485"/>
      <c r="I35" s="485"/>
      <c r="J35" s="486"/>
    </row>
    <row r="36" spans="1:10" ht="14.25" customHeight="1">
      <c r="A36" s="184" t="s">
        <v>183</v>
      </c>
      <c r="B36" s="174" t="s">
        <v>184</v>
      </c>
      <c r="C36" s="175" t="s">
        <v>120</v>
      </c>
      <c r="D36" s="484"/>
      <c r="E36" s="484"/>
      <c r="F36" s="485"/>
      <c r="G36" s="485"/>
      <c r="H36" s="485"/>
      <c r="I36" s="485"/>
      <c r="J36" s="486"/>
    </row>
    <row r="37" spans="1:10" ht="14.25" customHeight="1">
      <c r="A37" s="184" t="s">
        <v>185</v>
      </c>
      <c r="B37" s="174" t="s">
        <v>186</v>
      </c>
      <c r="C37" s="175" t="s">
        <v>124</v>
      </c>
      <c r="D37" s="484"/>
      <c r="E37" s="484"/>
      <c r="F37" s="485"/>
      <c r="G37" s="485"/>
      <c r="H37" s="485"/>
      <c r="I37" s="490"/>
      <c r="J37" s="491"/>
    </row>
    <row r="38" spans="1:10" ht="14.25" customHeight="1">
      <c r="A38" s="185" t="s">
        <v>36</v>
      </c>
      <c r="B38" s="174" t="s">
        <v>8</v>
      </c>
      <c r="C38" s="186" t="s">
        <v>37</v>
      </c>
      <c r="D38" s="450">
        <f>D40+D41+D42+D43</f>
        <v>51934901.27</v>
      </c>
      <c r="E38" s="450">
        <f>E40+E41+E42+E43</f>
        <v>4559821.26</v>
      </c>
      <c r="F38" s="450">
        <f>F40+F41+F42+F43</f>
        <v>8708796.2</v>
      </c>
      <c r="G38" s="450">
        <f>G40+G41+G42+G43</f>
        <v>38666283.81</v>
      </c>
      <c r="H38" s="450">
        <f>H40+H41+H42+H43</f>
        <v>0</v>
      </c>
      <c r="I38" s="436">
        <f>E38+F38+G38+H38</f>
        <v>51934901.27</v>
      </c>
      <c r="J38" s="439">
        <f>D38-I38</f>
        <v>0</v>
      </c>
    </row>
    <row r="39" spans="1:10" ht="12" customHeight="1">
      <c r="A39" s="176" t="s">
        <v>32</v>
      </c>
      <c r="B39" s="177"/>
      <c r="C39" s="178"/>
      <c r="D39" s="487"/>
      <c r="E39" s="488"/>
      <c r="F39" s="487"/>
      <c r="G39" s="487"/>
      <c r="H39" s="487"/>
      <c r="I39" s="487"/>
      <c r="J39" s="489"/>
    </row>
    <row r="40" spans="1:10" ht="23.25" customHeight="1">
      <c r="A40" s="179" t="s">
        <v>187</v>
      </c>
      <c r="B40" s="180" t="s">
        <v>38</v>
      </c>
      <c r="C40" s="175" t="s">
        <v>37</v>
      </c>
      <c r="D40" s="171">
        <f>E40+F40+G40</f>
        <v>51934901.27</v>
      </c>
      <c r="E40" s="171">
        <v>4559821.26</v>
      </c>
      <c r="F40" s="172">
        <v>8708796.2</v>
      </c>
      <c r="G40" s="172">
        <v>38666283.81</v>
      </c>
      <c r="H40" s="172"/>
      <c r="I40" s="445">
        <f>E40+F40+G40+H40</f>
        <v>51934901.27</v>
      </c>
      <c r="J40" s="492">
        <f>D40-I40</f>
        <v>0</v>
      </c>
    </row>
    <row r="41" spans="1:10" ht="13.5" customHeight="1">
      <c r="A41" s="184" t="s">
        <v>188</v>
      </c>
      <c r="B41" s="180" t="s">
        <v>39</v>
      </c>
      <c r="C41" s="175" t="s">
        <v>37</v>
      </c>
      <c r="D41" s="484"/>
      <c r="E41" s="484"/>
      <c r="F41" s="485"/>
      <c r="G41" s="485"/>
      <c r="H41" s="485"/>
      <c r="I41" s="485"/>
      <c r="J41" s="486"/>
    </row>
    <row r="42" spans="1:10" ht="14.25" customHeight="1">
      <c r="A42" s="184" t="s">
        <v>189</v>
      </c>
      <c r="B42" s="180" t="s">
        <v>40</v>
      </c>
      <c r="C42" s="175" t="s">
        <v>37</v>
      </c>
      <c r="D42" s="484"/>
      <c r="E42" s="484"/>
      <c r="F42" s="485"/>
      <c r="G42" s="485"/>
      <c r="H42" s="485"/>
      <c r="I42" s="485"/>
      <c r="J42" s="486"/>
    </row>
    <row r="43" spans="1:10" s="190" customFormat="1" ht="14.25" customHeight="1" thickBot="1">
      <c r="A43" s="187" t="s">
        <v>190</v>
      </c>
      <c r="B43" s="188" t="s">
        <v>41</v>
      </c>
      <c r="C43" s="189" t="s">
        <v>37</v>
      </c>
      <c r="D43" s="589"/>
      <c r="E43" s="589"/>
      <c r="F43" s="589"/>
      <c r="G43" s="589"/>
      <c r="H43" s="589"/>
      <c r="I43" s="457">
        <f>E43+F43+G43+H43</f>
        <v>0</v>
      </c>
      <c r="J43" s="458">
        <f>D43-I43</f>
        <v>0</v>
      </c>
    </row>
    <row r="44" spans="1:10" ht="8.25" customHeight="1">
      <c r="A44" s="136"/>
      <c r="B44" s="154"/>
      <c r="C44" s="154"/>
      <c r="D44" s="154"/>
      <c r="E44" s="146"/>
      <c r="F44" s="146"/>
      <c r="G44" s="146"/>
      <c r="H44" s="146"/>
      <c r="J44" s="157"/>
    </row>
    <row r="45" spans="1:10" ht="15" customHeight="1">
      <c r="A45" s="191"/>
      <c r="B45" s="191"/>
      <c r="C45" s="191"/>
      <c r="D45" s="192" t="s">
        <v>191</v>
      </c>
      <c r="E45" s="193"/>
      <c r="F45" s="193"/>
      <c r="G45" s="193"/>
      <c r="H45" s="193"/>
      <c r="I45" s="146"/>
      <c r="J45" s="537" t="s">
        <v>192</v>
      </c>
    </row>
    <row r="46" spans="1:10" ht="9.75" customHeight="1">
      <c r="A46" s="149"/>
      <c r="B46" s="194"/>
      <c r="C46" s="194"/>
      <c r="D46" s="195"/>
      <c r="E46" s="195"/>
      <c r="F46" s="196"/>
      <c r="G46" s="196"/>
      <c r="H46" s="195"/>
      <c r="I46" s="160"/>
      <c r="J46" s="195"/>
    </row>
    <row r="47" spans="1:10" ht="11.25" customHeight="1">
      <c r="A47" s="622" t="s">
        <v>99</v>
      </c>
      <c r="B47" s="623" t="s">
        <v>3</v>
      </c>
      <c r="C47" s="623" t="s">
        <v>4</v>
      </c>
      <c r="D47" s="162"/>
      <c r="E47" s="625" t="s">
        <v>159</v>
      </c>
      <c r="F47" s="626"/>
      <c r="G47" s="626"/>
      <c r="H47" s="626"/>
      <c r="I47" s="627"/>
      <c r="J47" s="163" t="s">
        <v>160</v>
      </c>
    </row>
    <row r="48" spans="1:10" ht="11.25" customHeight="1">
      <c r="A48" s="623"/>
      <c r="B48" s="623"/>
      <c r="C48" s="623"/>
      <c r="D48" s="162"/>
      <c r="E48" s="620" t="s">
        <v>318</v>
      </c>
      <c r="F48" s="620" t="s">
        <v>315</v>
      </c>
      <c r="G48" s="164" t="s">
        <v>164</v>
      </c>
      <c r="H48" s="162" t="s">
        <v>165</v>
      </c>
      <c r="I48" s="620" t="s">
        <v>134</v>
      </c>
      <c r="J48" s="162" t="s">
        <v>161</v>
      </c>
    </row>
    <row r="49" spans="1:10" ht="33" customHeight="1">
      <c r="A49" s="624"/>
      <c r="B49" s="624"/>
      <c r="C49" s="624"/>
      <c r="D49" s="594" t="s">
        <v>321</v>
      </c>
      <c r="E49" s="621"/>
      <c r="F49" s="621"/>
      <c r="G49" s="162" t="s">
        <v>316</v>
      </c>
      <c r="H49" s="162" t="s">
        <v>168</v>
      </c>
      <c r="I49" s="621"/>
      <c r="J49" s="162" t="s">
        <v>166</v>
      </c>
    </row>
    <row r="50" spans="1:10" ht="11.25" customHeight="1" thickBot="1">
      <c r="A50" s="165">
        <v>1</v>
      </c>
      <c r="B50" s="137">
        <v>2</v>
      </c>
      <c r="C50" s="137">
        <v>3</v>
      </c>
      <c r="D50" s="166" t="s">
        <v>169</v>
      </c>
      <c r="E50" s="167" t="s">
        <v>170</v>
      </c>
      <c r="F50" s="166" t="s">
        <v>5</v>
      </c>
      <c r="G50" s="166" t="s">
        <v>6</v>
      </c>
      <c r="H50" s="166" t="s">
        <v>171</v>
      </c>
      <c r="I50" s="166" t="s">
        <v>172</v>
      </c>
      <c r="J50" s="166" t="s">
        <v>139</v>
      </c>
    </row>
    <row r="51" spans="1:10" ht="15" customHeight="1">
      <c r="A51" s="197" t="s">
        <v>259</v>
      </c>
      <c r="B51" s="198" t="s">
        <v>42</v>
      </c>
      <c r="C51" s="199"/>
      <c r="D51" s="459">
        <f>D53+D58+D66+D70+D81+D85+D89+D90+D96</f>
        <v>51934901.27</v>
      </c>
      <c r="E51" s="459">
        <f>E53+E58+E66+E70+E81+E85+E89+E90+E96</f>
        <v>4559771.260000001</v>
      </c>
      <c r="F51" s="459">
        <f>F53+F58+F66+F70+F81+F85+F89+F90+F96</f>
        <v>7975165.15</v>
      </c>
      <c r="G51" s="459">
        <f>G53+G58+G66+G70+G81+G85+G89+G90+G96</f>
        <v>35404065.82</v>
      </c>
      <c r="H51" s="459">
        <f>H53+H58+H66+H70+H81+H85+H89+H90+H96</f>
        <v>0</v>
      </c>
      <c r="I51" s="445">
        <f>E51+F51+G51+H51</f>
        <v>47939002.230000004</v>
      </c>
      <c r="J51" s="437">
        <f>D51-I51</f>
        <v>3995899.039999999</v>
      </c>
    </row>
    <row r="52" spans="1:10" ht="12" customHeight="1">
      <c r="A52" s="181" t="s">
        <v>20</v>
      </c>
      <c r="B52" s="177"/>
      <c r="C52" s="178"/>
      <c r="D52" s="487"/>
      <c r="E52" s="488"/>
      <c r="F52" s="487"/>
      <c r="G52" s="487"/>
      <c r="H52" s="487"/>
      <c r="I52" s="487"/>
      <c r="J52" s="489"/>
    </row>
    <row r="53" spans="1:10" ht="24" customHeight="1">
      <c r="A53" s="173" t="s">
        <v>43</v>
      </c>
      <c r="B53" s="200" t="s">
        <v>44</v>
      </c>
      <c r="C53" s="175" t="s">
        <v>45</v>
      </c>
      <c r="D53" s="445">
        <f>D55+D56+D57</f>
        <v>45164456.57</v>
      </c>
      <c r="E53" s="445">
        <f>E55+E56+E57</f>
        <v>850</v>
      </c>
      <c r="F53" s="445">
        <f>F55+F56+F57</f>
        <v>7975165.15</v>
      </c>
      <c r="G53" s="445">
        <f>G55+G56+G57</f>
        <v>33192542.380000003</v>
      </c>
      <c r="H53" s="445">
        <f>H55+H56+H57</f>
        <v>0</v>
      </c>
      <c r="I53" s="445">
        <f>E53+F53+G53+H53</f>
        <v>41168557.53</v>
      </c>
      <c r="J53" s="446">
        <f>D53-I53</f>
        <v>3995899.039999999</v>
      </c>
    </row>
    <row r="54" spans="1:10" ht="12" customHeight="1">
      <c r="A54" s="181" t="s">
        <v>20</v>
      </c>
      <c r="B54" s="177"/>
      <c r="C54" s="178"/>
      <c r="D54" s="487"/>
      <c r="E54" s="488"/>
      <c r="F54" s="487"/>
      <c r="G54" s="487"/>
      <c r="H54" s="487"/>
      <c r="I54" s="487"/>
      <c r="J54" s="489"/>
    </row>
    <row r="55" spans="1:10" ht="14.25" customHeight="1">
      <c r="A55" s="179" t="s">
        <v>46</v>
      </c>
      <c r="B55" s="180" t="s">
        <v>47</v>
      </c>
      <c r="C55" s="201" t="s">
        <v>48</v>
      </c>
      <c r="D55" s="172">
        <v>36426083.99</v>
      </c>
      <c r="E55" s="171"/>
      <c r="F55" s="172">
        <v>6585697.46</v>
      </c>
      <c r="G55" s="172">
        <v>26740715.76</v>
      </c>
      <c r="H55" s="172"/>
      <c r="I55" s="445">
        <f>E55+F55+G55+H55</f>
        <v>33326413.220000003</v>
      </c>
      <c r="J55" s="446">
        <f>D55-I55</f>
        <v>3099670.7699999996</v>
      </c>
    </row>
    <row r="56" spans="1:10" ht="14.25" customHeight="1">
      <c r="A56" s="184" t="s">
        <v>49</v>
      </c>
      <c r="B56" s="174" t="s">
        <v>50</v>
      </c>
      <c r="C56" s="201" t="s">
        <v>51</v>
      </c>
      <c r="D56" s="172">
        <v>900</v>
      </c>
      <c r="E56" s="171">
        <v>850</v>
      </c>
      <c r="F56" s="172"/>
      <c r="G56" s="172"/>
      <c r="H56" s="172"/>
      <c r="I56" s="445">
        <f>E56+F56+G56+H56</f>
        <v>850</v>
      </c>
      <c r="J56" s="446">
        <f>D56-I56</f>
        <v>50</v>
      </c>
    </row>
    <row r="57" spans="1:10" ht="14.25" customHeight="1">
      <c r="A57" s="184" t="s">
        <v>52</v>
      </c>
      <c r="B57" s="174" t="s">
        <v>53</v>
      </c>
      <c r="C57" s="201" t="s">
        <v>54</v>
      </c>
      <c r="D57" s="172">
        <v>8737472.58</v>
      </c>
      <c r="E57" s="171"/>
      <c r="F57" s="172">
        <v>1389467.69</v>
      </c>
      <c r="G57" s="172">
        <v>6451826.62</v>
      </c>
      <c r="H57" s="172"/>
      <c r="I57" s="445">
        <f>E57+F57+G57+H57</f>
        <v>7841294.3100000005</v>
      </c>
      <c r="J57" s="446">
        <f>D57-I57</f>
        <v>896178.2699999996</v>
      </c>
    </row>
    <row r="58" spans="1:10" ht="15.75" customHeight="1">
      <c r="A58" s="173" t="s">
        <v>55</v>
      </c>
      <c r="B58" s="174" t="s">
        <v>28</v>
      </c>
      <c r="C58" s="201" t="s">
        <v>56</v>
      </c>
      <c r="D58" s="445">
        <f>D60+D61+D62+D63+D64+D65</f>
        <v>4257387.0600000005</v>
      </c>
      <c r="E58" s="445">
        <f>E60+E61+E62+E63+E64+E65</f>
        <v>4257387.0600000005</v>
      </c>
      <c r="F58" s="445">
        <f>F60+F61+F62+F63+F64+F65</f>
        <v>0</v>
      </c>
      <c r="G58" s="445">
        <f>G60+G61+G62+G63+G64+G65</f>
        <v>0</v>
      </c>
      <c r="H58" s="445">
        <f>H60+H61+H62+H63+H64+H65</f>
        <v>0</v>
      </c>
      <c r="I58" s="445">
        <f>E58+F58+G58+H58</f>
        <v>4257387.0600000005</v>
      </c>
      <c r="J58" s="446">
        <f>D58-I58</f>
        <v>0</v>
      </c>
    </row>
    <row r="59" spans="1:10" ht="12" customHeight="1">
      <c r="A59" s="181" t="s">
        <v>20</v>
      </c>
      <c r="B59" s="177"/>
      <c r="C59" s="178"/>
      <c r="D59" s="487"/>
      <c r="E59" s="488"/>
      <c r="F59" s="487"/>
      <c r="G59" s="487"/>
      <c r="H59" s="487"/>
      <c r="I59" s="487"/>
      <c r="J59" s="489"/>
    </row>
    <row r="60" spans="1:10" ht="14.25" customHeight="1">
      <c r="A60" s="179" t="s">
        <v>57</v>
      </c>
      <c r="B60" s="180" t="s">
        <v>29</v>
      </c>
      <c r="C60" s="201" t="s">
        <v>58</v>
      </c>
      <c r="D60" s="172">
        <v>43455.84</v>
      </c>
      <c r="E60" s="171">
        <v>43455.84</v>
      </c>
      <c r="F60" s="172"/>
      <c r="G60" s="172"/>
      <c r="H60" s="172"/>
      <c r="I60" s="445">
        <f aca="true" t="shared" si="0" ref="I60:I65">E60+F60+G60+H60</f>
        <v>43455.84</v>
      </c>
      <c r="J60" s="446">
        <f aca="true" t="shared" si="1" ref="J60:J65">D60-I60</f>
        <v>0</v>
      </c>
    </row>
    <row r="61" spans="1:10" ht="14.25" customHeight="1">
      <c r="A61" s="184" t="s">
        <v>59</v>
      </c>
      <c r="B61" s="174" t="s">
        <v>31</v>
      </c>
      <c r="C61" s="201" t="s">
        <v>60</v>
      </c>
      <c r="D61" s="172">
        <v>24215.28</v>
      </c>
      <c r="E61" s="171">
        <v>24215.28</v>
      </c>
      <c r="F61" s="172"/>
      <c r="G61" s="172"/>
      <c r="H61" s="172"/>
      <c r="I61" s="445">
        <f t="shared" si="0"/>
        <v>24215.28</v>
      </c>
      <c r="J61" s="446">
        <f t="shared" si="1"/>
        <v>0</v>
      </c>
    </row>
    <row r="62" spans="1:10" ht="14.25" customHeight="1">
      <c r="A62" s="184" t="s">
        <v>61</v>
      </c>
      <c r="B62" s="174" t="s">
        <v>35</v>
      </c>
      <c r="C62" s="201" t="s">
        <v>62</v>
      </c>
      <c r="D62" s="172">
        <v>3755926.19</v>
      </c>
      <c r="E62" s="494">
        <v>3755926.19</v>
      </c>
      <c r="F62" s="172"/>
      <c r="G62" s="172"/>
      <c r="H62" s="172"/>
      <c r="I62" s="445">
        <f t="shared" si="0"/>
        <v>3755926.19</v>
      </c>
      <c r="J62" s="446">
        <f t="shared" si="1"/>
        <v>0</v>
      </c>
    </row>
    <row r="63" spans="1:10" ht="14.25" customHeight="1">
      <c r="A63" s="184" t="s">
        <v>63</v>
      </c>
      <c r="B63" s="174" t="s">
        <v>64</v>
      </c>
      <c r="C63" s="201" t="s">
        <v>65</v>
      </c>
      <c r="D63" s="172"/>
      <c r="E63" s="171"/>
      <c r="F63" s="172"/>
      <c r="G63" s="172"/>
      <c r="H63" s="172"/>
      <c r="I63" s="445">
        <f t="shared" si="0"/>
        <v>0</v>
      </c>
      <c r="J63" s="446">
        <f t="shared" si="1"/>
        <v>0</v>
      </c>
    </row>
    <row r="64" spans="1:10" ht="14.25" customHeight="1">
      <c r="A64" s="184" t="s">
        <v>66</v>
      </c>
      <c r="B64" s="174" t="s">
        <v>67</v>
      </c>
      <c r="C64" s="201" t="s">
        <v>68</v>
      </c>
      <c r="D64" s="172">
        <v>96032.5</v>
      </c>
      <c r="E64" s="171">
        <v>96032.5</v>
      </c>
      <c r="F64" s="172"/>
      <c r="G64" s="172"/>
      <c r="H64" s="172"/>
      <c r="I64" s="445">
        <f t="shared" si="0"/>
        <v>96032.5</v>
      </c>
      <c r="J64" s="446">
        <f t="shared" si="1"/>
        <v>0</v>
      </c>
    </row>
    <row r="65" spans="1:10" ht="14.25" customHeight="1">
      <c r="A65" s="184" t="s">
        <v>69</v>
      </c>
      <c r="B65" s="174" t="s">
        <v>70</v>
      </c>
      <c r="C65" s="201" t="s">
        <v>71</v>
      </c>
      <c r="D65" s="172">
        <v>337757.25</v>
      </c>
      <c r="E65" s="171">
        <v>337757.25</v>
      </c>
      <c r="F65" s="172"/>
      <c r="G65" s="172"/>
      <c r="H65" s="172"/>
      <c r="I65" s="445">
        <f t="shared" si="0"/>
        <v>337757.25</v>
      </c>
      <c r="J65" s="446">
        <f t="shared" si="1"/>
        <v>0</v>
      </c>
    </row>
    <row r="66" spans="1:10" ht="15.75" customHeight="1">
      <c r="A66" s="185" t="s">
        <v>72</v>
      </c>
      <c r="B66" s="177" t="s">
        <v>73</v>
      </c>
      <c r="C66" s="202" t="s">
        <v>74</v>
      </c>
      <c r="D66" s="485"/>
      <c r="E66" s="484"/>
      <c r="F66" s="485"/>
      <c r="G66" s="485"/>
      <c r="H66" s="485"/>
      <c r="I66" s="495"/>
      <c r="J66" s="496"/>
    </row>
    <row r="67" spans="1:10" ht="12" customHeight="1">
      <c r="A67" s="181" t="s">
        <v>20</v>
      </c>
      <c r="B67" s="177"/>
      <c r="C67" s="178"/>
      <c r="D67" s="487"/>
      <c r="E67" s="488"/>
      <c r="F67" s="487"/>
      <c r="G67" s="487"/>
      <c r="H67" s="487"/>
      <c r="I67" s="490"/>
      <c r="J67" s="491"/>
    </row>
    <row r="68" spans="1:10" ht="14.25" customHeight="1">
      <c r="A68" s="179" t="s">
        <v>75</v>
      </c>
      <c r="B68" s="180" t="s">
        <v>76</v>
      </c>
      <c r="C68" s="201" t="s">
        <v>77</v>
      </c>
      <c r="D68" s="485"/>
      <c r="E68" s="484"/>
      <c r="F68" s="485"/>
      <c r="G68" s="485"/>
      <c r="H68" s="485"/>
      <c r="I68" s="485"/>
      <c r="J68" s="486"/>
    </row>
    <row r="69" spans="1:10" ht="23.25" customHeight="1">
      <c r="A69" s="184" t="s">
        <v>78</v>
      </c>
      <c r="B69" s="174" t="s">
        <v>79</v>
      </c>
      <c r="C69" s="201" t="s">
        <v>80</v>
      </c>
      <c r="D69" s="485"/>
      <c r="E69" s="484"/>
      <c r="F69" s="485"/>
      <c r="G69" s="485"/>
      <c r="H69" s="485"/>
      <c r="I69" s="485"/>
      <c r="J69" s="486"/>
    </row>
    <row r="70" spans="1:10" ht="15" customHeight="1">
      <c r="A70" s="173" t="s">
        <v>81</v>
      </c>
      <c r="B70" s="174" t="s">
        <v>45</v>
      </c>
      <c r="C70" s="201" t="s">
        <v>82</v>
      </c>
      <c r="D70" s="485"/>
      <c r="E70" s="484"/>
      <c r="F70" s="485"/>
      <c r="G70" s="485"/>
      <c r="H70" s="485"/>
      <c r="I70" s="485"/>
      <c r="J70" s="486"/>
    </row>
    <row r="71" spans="1:10" ht="12" customHeight="1">
      <c r="A71" s="181" t="s">
        <v>20</v>
      </c>
      <c r="B71" s="177"/>
      <c r="C71" s="178"/>
      <c r="D71" s="487"/>
      <c r="E71" s="488"/>
      <c r="F71" s="487"/>
      <c r="G71" s="487"/>
      <c r="H71" s="487"/>
      <c r="I71" s="490"/>
      <c r="J71" s="491"/>
    </row>
    <row r="72" spans="1:10" ht="23.25" customHeight="1">
      <c r="A72" s="179" t="s">
        <v>197</v>
      </c>
      <c r="B72" s="180" t="s">
        <v>48</v>
      </c>
      <c r="C72" s="201" t="s">
        <v>83</v>
      </c>
      <c r="D72" s="485"/>
      <c r="E72" s="484"/>
      <c r="F72" s="485"/>
      <c r="G72" s="485"/>
      <c r="H72" s="485"/>
      <c r="I72" s="485"/>
      <c r="J72" s="486"/>
    </row>
    <row r="73" spans="1:10" ht="35.25" customHeight="1" thickBot="1">
      <c r="A73" s="187" t="s">
        <v>198</v>
      </c>
      <c r="B73" s="188" t="s">
        <v>51</v>
      </c>
      <c r="C73" s="203" t="s">
        <v>84</v>
      </c>
      <c r="D73" s="493"/>
      <c r="E73" s="497"/>
      <c r="F73" s="493"/>
      <c r="G73" s="493"/>
      <c r="H73" s="493"/>
      <c r="I73" s="498"/>
      <c r="J73" s="499"/>
    </row>
    <row r="74" spans="1:10" ht="15.75" customHeight="1">
      <c r="A74" s="136"/>
      <c r="B74" s="154"/>
      <c r="C74" s="154"/>
      <c r="D74" s="154"/>
      <c r="E74" s="146"/>
      <c r="F74" s="146"/>
      <c r="G74" s="146"/>
      <c r="H74" s="146"/>
      <c r="J74" s="157"/>
    </row>
    <row r="75" spans="1:10" ht="11.25" customHeight="1">
      <c r="A75" s="191"/>
      <c r="B75" s="191"/>
      <c r="C75" s="191"/>
      <c r="D75" s="193"/>
      <c r="E75" s="193"/>
      <c r="F75" s="193"/>
      <c r="G75" s="193"/>
      <c r="H75" s="193"/>
      <c r="I75" s="146"/>
      <c r="J75" s="537" t="s">
        <v>282</v>
      </c>
    </row>
    <row r="76" spans="1:10" ht="7.5" customHeight="1">
      <c r="A76" s="149"/>
      <c r="B76" s="194"/>
      <c r="C76" s="194"/>
      <c r="D76" s="195"/>
      <c r="E76" s="195"/>
      <c r="F76" s="196"/>
      <c r="G76" s="196"/>
      <c r="H76" s="195"/>
      <c r="I76" s="160"/>
      <c r="J76" s="195"/>
    </row>
    <row r="77" spans="1:10" ht="11.25" customHeight="1">
      <c r="A77" s="622" t="s">
        <v>99</v>
      </c>
      <c r="B77" s="623" t="s">
        <v>3</v>
      </c>
      <c r="C77" s="623" t="s">
        <v>4</v>
      </c>
      <c r="D77" s="162"/>
      <c r="E77" s="625" t="s">
        <v>159</v>
      </c>
      <c r="F77" s="626"/>
      <c r="G77" s="626"/>
      <c r="H77" s="626"/>
      <c r="I77" s="627"/>
      <c r="J77" s="162" t="s">
        <v>160</v>
      </c>
    </row>
    <row r="78" spans="1:10" ht="11.25" customHeight="1">
      <c r="A78" s="623"/>
      <c r="B78" s="623"/>
      <c r="C78" s="623"/>
      <c r="D78" s="162"/>
      <c r="E78" s="620" t="s">
        <v>318</v>
      </c>
      <c r="F78" s="620" t="s">
        <v>315</v>
      </c>
      <c r="G78" s="164" t="s">
        <v>164</v>
      </c>
      <c r="H78" s="162" t="s">
        <v>165</v>
      </c>
      <c r="I78" s="620" t="s">
        <v>134</v>
      </c>
      <c r="J78" s="162" t="s">
        <v>161</v>
      </c>
    </row>
    <row r="79" spans="1:10" ht="33.75" customHeight="1">
      <c r="A79" s="624"/>
      <c r="B79" s="624"/>
      <c r="C79" s="624"/>
      <c r="D79" s="594" t="s">
        <v>321</v>
      </c>
      <c r="E79" s="621"/>
      <c r="F79" s="621"/>
      <c r="G79" s="162" t="s">
        <v>316</v>
      </c>
      <c r="H79" s="162" t="s">
        <v>168</v>
      </c>
      <c r="I79" s="621"/>
      <c r="J79" s="162" t="s">
        <v>166</v>
      </c>
    </row>
    <row r="80" spans="1:10" ht="11.25" customHeight="1" thickBot="1">
      <c r="A80" s="165">
        <v>1</v>
      </c>
      <c r="B80" s="137">
        <v>2</v>
      </c>
      <c r="C80" s="137">
        <v>3</v>
      </c>
      <c r="D80" s="166" t="s">
        <v>169</v>
      </c>
      <c r="E80" s="167" t="s">
        <v>170</v>
      </c>
      <c r="F80" s="166" t="s">
        <v>5</v>
      </c>
      <c r="G80" s="166" t="s">
        <v>6</v>
      </c>
      <c r="H80" s="166" t="s">
        <v>171</v>
      </c>
      <c r="I80" s="166" t="s">
        <v>172</v>
      </c>
      <c r="J80" s="204" t="s">
        <v>139</v>
      </c>
    </row>
    <row r="81" spans="1:10" ht="15.75" customHeight="1">
      <c r="A81" s="173" t="s">
        <v>85</v>
      </c>
      <c r="B81" s="180" t="s">
        <v>74</v>
      </c>
      <c r="C81" s="201" t="s">
        <v>86</v>
      </c>
      <c r="D81" s="445">
        <f>D83+D84</f>
        <v>0</v>
      </c>
      <c r="E81" s="445">
        <f>E83+E84</f>
        <v>0</v>
      </c>
      <c r="F81" s="445">
        <f>F83+F84</f>
        <v>0</v>
      </c>
      <c r="G81" s="445">
        <f>G83+G84</f>
        <v>0</v>
      </c>
      <c r="H81" s="445">
        <f>H83+H84</f>
        <v>0</v>
      </c>
      <c r="I81" s="445">
        <f>E81+F81+G81+H81</f>
        <v>0</v>
      </c>
      <c r="J81" s="446">
        <f>D81-I81</f>
        <v>0</v>
      </c>
    </row>
    <row r="82" spans="1:10" ht="12" customHeight="1">
      <c r="A82" s="181" t="s">
        <v>20</v>
      </c>
      <c r="B82" s="177"/>
      <c r="C82" s="178"/>
      <c r="D82" s="487"/>
      <c r="E82" s="488"/>
      <c r="F82" s="487"/>
      <c r="G82" s="487"/>
      <c r="H82" s="487"/>
      <c r="I82" s="487"/>
      <c r="J82" s="489"/>
    </row>
    <row r="83" spans="1:10" ht="23.25" customHeight="1">
      <c r="A83" s="179" t="s">
        <v>199</v>
      </c>
      <c r="B83" s="180" t="s">
        <v>80</v>
      </c>
      <c r="C83" s="201" t="s">
        <v>87</v>
      </c>
      <c r="D83" s="172"/>
      <c r="E83" s="171"/>
      <c r="F83" s="172"/>
      <c r="G83" s="172"/>
      <c r="H83" s="172"/>
      <c r="I83" s="445">
        <f>E83+F83+G83+H83</f>
        <v>0</v>
      </c>
      <c r="J83" s="446">
        <f>D83-I83</f>
        <v>0</v>
      </c>
    </row>
    <row r="84" spans="1:10" ht="14.25" customHeight="1">
      <c r="A84" s="179" t="s">
        <v>88</v>
      </c>
      <c r="B84" s="174" t="s">
        <v>89</v>
      </c>
      <c r="C84" s="205" t="s">
        <v>90</v>
      </c>
      <c r="D84" s="172"/>
      <c r="E84" s="171"/>
      <c r="F84" s="172"/>
      <c r="G84" s="172"/>
      <c r="H84" s="172"/>
      <c r="I84" s="445">
        <f>E84+F84+G84+H84</f>
        <v>0</v>
      </c>
      <c r="J84" s="446">
        <f>D84-I84</f>
        <v>0</v>
      </c>
    </row>
    <row r="85" spans="1:10" ht="15.75" customHeight="1">
      <c r="A85" s="173" t="s">
        <v>91</v>
      </c>
      <c r="B85" s="174" t="s">
        <v>82</v>
      </c>
      <c r="C85" s="201" t="s">
        <v>92</v>
      </c>
      <c r="D85" s="436">
        <f>D87+D88</f>
        <v>0</v>
      </c>
      <c r="E85" s="436">
        <f>E87+E88</f>
        <v>0</v>
      </c>
      <c r="F85" s="436">
        <f>F87+F88</f>
        <v>0</v>
      </c>
      <c r="G85" s="436">
        <f>G87+G88</f>
        <v>0</v>
      </c>
      <c r="H85" s="436">
        <f>H87+H88</f>
        <v>0</v>
      </c>
      <c r="I85" s="445">
        <f>E85+F85+G85+H85</f>
        <v>0</v>
      </c>
      <c r="J85" s="446">
        <f>D85-I85</f>
        <v>0</v>
      </c>
    </row>
    <row r="86" spans="1:10" ht="12.75" customHeight="1">
      <c r="A86" s="181" t="s">
        <v>20</v>
      </c>
      <c r="B86" s="177"/>
      <c r="C86" s="178"/>
      <c r="D86" s="487"/>
      <c r="E86" s="488"/>
      <c r="F86" s="487"/>
      <c r="G86" s="487"/>
      <c r="H86" s="487"/>
      <c r="I86" s="487"/>
      <c r="J86" s="489"/>
    </row>
    <row r="87" spans="1:10" ht="14.25" customHeight="1">
      <c r="A87" s="179" t="s">
        <v>93</v>
      </c>
      <c r="B87" s="180" t="s">
        <v>84</v>
      </c>
      <c r="C87" s="201" t="s">
        <v>94</v>
      </c>
      <c r="D87" s="172"/>
      <c r="E87" s="171"/>
      <c r="F87" s="172"/>
      <c r="G87" s="172"/>
      <c r="H87" s="172"/>
      <c r="I87" s="445">
        <f>E87+F87+G87+H87</f>
        <v>0</v>
      </c>
      <c r="J87" s="446">
        <f>D87-I87</f>
        <v>0</v>
      </c>
    </row>
    <row r="88" spans="1:10" ht="23.25" customHeight="1">
      <c r="A88" s="179" t="s">
        <v>200</v>
      </c>
      <c r="B88" s="180" t="s">
        <v>95</v>
      </c>
      <c r="C88" s="201" t="s">
        <v>96</v>
      </c>
      <c r="D88" s="172"/>
      <c r="E88" s="171"/>
      <c r="F88" s="172"/>
      <c r="G88" s="172"/>
      <c r="H88" s="172"/>
      <c r="I88" s="445">
        <f>E88+F88+G88+H88</f>
        <v>0</v>
      </c>
      <c r="J88" s="446">
        <f>D88-I88</f>
        <v>0</v>
      </c>
    </row>
    <row r="89" spans="1:10" ht="15" customHeight="1">
      <c r="A89" s="185" t="s">
        <v>97</v>
      </c>
      <c r="B89" s="174" t="s">
        <v>86</v>
      </c>
      <c r="C89" s="205" t="s">
        <v>98</v>
      </c>
      <c r="D89" s="206">
        <v>257641</v>
      </c>
      <c r="E89" s="171">
        <v>257641</v>
      </c>
      <c r="F89" s="172"/>
      <c r="G89" s="172"/>
      <c r="H89" s="172"/>
      <c r="I89" s="445">
        <f>E89+F89+G89+H89</f>
        <v>257641</v>
      </c>
      <c r="J89" s="446">
        <f>D89-I89</f>
        <v>0</v>
      </c>
    </row>
    <row r="90" spans="1:10" ht="16.5" customHeight="1">
      <c r="A90" s="173" t="s">
        <v>201</v>
      </c>
      <c r="B90" s="180" t="s">
        <v>92</v>
      </c>
      <c r="C90" s="201" t="s">
        <v>106</v>
      </c>
      <c r="D90" s="445">
        <f>D92+D93+D94+D95</f>
        <v>2255416.64</v>
      </c>
      <c r="E90" s="445">
        <f>E92+E93+E94+E95</f>
        <v>43893.2</v>
      </c>
      <c r="F90" s="445">
        <f>F92+F93+F94+F95</f>
        <v>0</v>
      </c>
      <c r="G90" s="445">
        <f>G92+G93+G94+G95</f>
        <v>2211523.44</v>
      </c>
      <c r="H90" s="445">
        <f>H92+H93+H94+H95</f>
        <v>0</v>
      </c>
      <c r="I90" s="445">
        <f>E90+F90+G90+H90</f>
        <v>2255416.64</v>
      </c>
      <c r="J90" s="446">
        <f>D90-I90</f>
        <v>0</v>
      </c>
    </row>
    <row r="91" spans="1:10" ht="12" customHeight="1">
      <c r="A91" s="181" t="s">
        <v>20</v>
      </c>
      <c r="B91" s="177"/>
      <c r="C91" s="178"/>
      <c r="D91" s="487"/>
      <c r="E91" s="488"/>
      <c r="F91" s="487"/>
      <c r="G91" s="487"/>
      <c r="H91" s="487"/>
      <c r="I91" s="487"/>
      <c r="J91" s="489"/>
    </row>
    <row r="92" spans="1:10" ht="14.25" customHeight="1">
      <c r="A92" s="207" t="s">
        <v>202</v>
      </c>
      <c r="B92" s="180" t="s">
        <v>101</v>
      </c>
      <c r="C92" s="201" t="s">
        <v>107</v>
      </c>
      <c r="D92" s="172">
        <v>2211523.44</v>
      </c>
      <c r="E92" s="171"/>
      <c r="F92" s="172"/>
      <c r="G92" s="172">
        <v>2211523.44</v>
      </c>
      <c r="H92" s="172"/>
      <c r="I92" s="445">
        <f>E92+F92+G92+H92</f>
        <v>2211523.44</v>
      </c>
      <c r="J92" s="446">
        <f>D92-I92</f>
        <v>0</v>
      </c>
    </row>
    <row r="93" spans="1:10" ht="14.25" customHeight="1">
      <c r="A93" s="207" t="s">
        <v>203</v>
      </c>
      <c r="B93" s="180" t="s">
        <v>94</v>
      </c>
      <c r="C93" s="201" t="s">
        <v>108</v>
      </c>
      <c r="D93" s="172"/>
      <c r="E93" s="171"/>
      <c r="F93" s="172"/>
      <c r="G93" s="172"/>
      <c r="H93" s="172"/>
      <c r="I93" s="445">
        <f>E93+F93+G93+H93</f>
        <v>0</v>
      </c>
      <c r="J93" s="446">
        <f>D93-I93</f>
        <v>0</v>
      </c>
    </row>
    <row r="94" spans="1:10" ht="14.25" customHeight="1">
      <c r="A94" s="207" t="s">
        <v>204</v>
      </c>
      <c r="B94" s="180" t="s">
        <v>96</v>
      </c>
      <c r="C94" s="201" t="s">
        <v>110</v>
      </c>
      <c r="D94" s="172"/>
      <c r="E94" s="171"/>
      <c r="F94" s="172"/>
      <c r="G94" s="172"/>
      <c r="H94" s="172"/>
      <c r="I94" s="445">
        <f>E94+F94+G94+H94</f>
        <v>0</v>
      </c>
      <c r="J94" s="446">
        <f>D94-I94</f>
        <v>0</v>
      </c>
    </row>
    <row r="95" spans="1:10" ht="14.25" customHeight="1">
      <c r="A95" s="207" t="s">
        <v>205</v>
      </c>
      <c r="B95" s="174" t="s">
        <v>103</v>
      </c>
      <c r="C95" s="201" t="s">
        <v>113</v>
      </c>
      <c r="D95" s="172">
        <v>43893.2</v>
      </c>
      <c r="E95" s="171">
        <v>43893.2</v>
      </c>
      <c r="F95" s="172"/>
      <c r="G95" s="172"/>
      <c r="H95" s="172"/>
      <c r="I95" s="445">
        <f>E95+F95+G95+H95</f>
        <v>43893.2</v>
      </c>
      <c r="J95" s="446">
        <f>D95-I95</f>
        <v>0</v>
      </c>
    </row>
    <row r="96" spans="1:10" ht="15" customHeight="1">
      <c r="A96" s="173" t="s">
        <v>206</v>
      </c>
      <c r="B96" s="180" t="s">
        <v>100</v>
      </c>
      <c r="C96" s="201" t="s">
        <v>207</v>
      </c>
      <c r="D96" s="445">
        <f>D98+D99+D100</f>
        <v>0</v>
      </c>
      <c r="E96" s="445">
        <f>E98+E99+E100</f>
        <v>0</v>
      </c>
      <c r="F96" s="445">
        <f>F98+F99+F100</f>
        <v>0</v>
      </c>
      <c r="G96" s="445">
        <f>G98+G99+G100</f>
        <v>0</v>
      </c>
      <c r="H96" s="445">
        <f>H98+H99+H100</f>
        <v>0</v>
      </c>
      <c r="I96" s="445">
        <f>E96+F96+G96+H96</f>
        <v>0</v>
      </c>
      <c r="J96" s="446">
        <f>D96-I96</f>
        <v>0</v>
      </c>
    </row>
    <row r="97" spans="1:10" ht="12" customHeight="1">
      <c r="A97" s="208" t="s">
        <v>208</v>
      </c>
      <c r="B97" s="177"/>
      <c r="C97" s="178"/>
      <c r="D97" s="487"/>
      <c r="E97" s="488"/>
      <c r="F97" s="487"/>
      <c r="G97" s="487"/>
      <c r="H97" s="487"/>
      <c r="I97" s="487"/>
      <c r="J97" s="489"/>
    </row>
    <row r="98" spans="1:10" ht="14.25" customHeight="1">
      <c r="A98" s="207" t="s">
        <v>209</v>
      </c>
      <c r="B98" s="180" t="s">
        <v>102</v>
      </c>
      <c r="C98" s="201" t="s">
        <v>117</v>
      </c>
      <c r="D98" s="485"/>
      <c r="E98" s="484"/>
      <c r="F98" s="485"/>
      <c r="G98" s="485"/>
      <c r="H98" s="485"/>
      <c r="I98" s="485"/>
      <c r="J98" s="486"/>
    </row>
    <row r="99" spans="1:10" ht="14.25" customHeight="1">
      <c r="A99" s="207" t="s">
        <v>210</v>
      </c>
      <c r="B99" s="180" t="s">
        <v>104</v>
      </c>
      <c r="C99" s="201" t="s">
        <v>119</v>
      </c>
      <c r="D99" s="485"/>
      <c r="E99" s="484"/>
      <c r="F99" s="485"/>
      <c r="G99" s="485"/>
      <c r="H99" s="485"/>
      <c r="I99" s="485"/>
      <c r="J99" s="486"/>
    </row>
    <row r="100" spans="1:10" ht="14.25" customHeight="1" thickBot="1">
      <c r="A100" s="187" t="s">
        <v>211</v>
      </c>
      <c r="B100" s="188" t="s">
        <v>105</v>
      </c>
      <c r="C100" s="203" t="s">
        <v>123</v>
      </c>
      <c r="D100" s="493"/>
      <c r="E100" s="497"/>
      <c r="F100" s="493"/>
      <c r="G100" s="493"/>
      <c r="H100" s="493"/>
      <c r="I100" s="493"/>
      <c r="J100" s="500"/>
    </row>
    <row r="101" spans="1:10" ht="8.25" customHeight="1" thickBot="1">
      <c r="A101" s="209"/>
      <c r="B101" s="210"/>
      <c r="C101" s="210"/>
      <c r="D101" s="210"/>
      <c r="E101" s="210"/>
      <c r="F101" s="210"/>
      <c r="G101" s="210"/>
      <c r="H101" s="210"/>
      <c r="I101" s="210"/>
      <c r="J101" s="210"/>
    </row>
    <row r="102" spans="1:10" ht="15" customHeight="1" thickBot="1">
      <c r="A102" s="211" t="s">
        <v>212</v>
      </c>
      <c r="B102" s="212">
        <v>450</v>
      </c>
      <c r="C102" s="212" t="s">
        <v>213</v>
      </c>
      <c r="D102" s="464">
        <f>D19-D51</f>
        <v>0</v>
      </c>
      <c r="E102" s="464">
        <f>E19-E51</f>
        <v>49.99999999906868</v>
      </c>
      <c r="F102" s="464">
        <f>F19-F51</f>
        <v>733631.0499999989</v>
      </c>
      <c r="G102" s="464">
        <f>G19-G51</f>
        <v>3262217.990000002</v>
      </c>
      <c r="H102" s="464">
        <f>H19-H51</f>
        <v>0</v>
      </c>
      <c r="I102" s="464">
        <f>E102+F102+G102+H102</f>
        <v>3995899.04</v>
      </c>
      <c r="J102" s="501" t="s">
        <v>213</v>
      </c>
    </row>
    <row r="103" spans="3:10" ht="15">
      <c r="C103" s="154"/>
      <c r="E103" s="146"/>
      <c r="F103" s="146"/>
      <c r="G103" s="146"/>
      <c r="H103" s="146"/>
      <c r="J103" s="213"/>
    </row>
    <row r="104" spans="1:10" ht="13.5" customHeight="1">
      <c r="A104" s="191"/>
      <c r="B104" s="214"/>
      <c r="C104" s="154" t="s">
        <v>214</v>
      </c>
      <c r="D104" s="215"/>
      <c r="E104" s="193"/>
      <c r="F104" s="193"/>
      <c r="G104" s="193"/>
      <c r="H104" s="193"/>
      <c r="I104" s="146"/>
      <c r="J104" s="537" t="s">
        <v>283</v>
      </c>
    </row>
    <row r="105" spans="1:10" ht="12.75">
      <c r="A105" s="149"/>
      <c r="B105" s="194"/>
      <c r="C105" s="194"/>
      <c r="D105" s="195"/>
      <c r="E105" s="195"/>
      <c r="F105" s="196"/>
      <c r="G105" s="196"/>
      <c r="H105" s="195"/>
      <c r="I105" s="160"/>
      <c r="J105" s="195"/>
    </row>
    <row r="106" spans="1:10" ht="11.25" customHeight="1">
      <c r="A106" s="622" t="s">
        <v>99</v>
      </c>
      <c r="B106" s="623" t="s">
        <v>3</v>
      </c>
      <c r="C106" s="623" t="s">
        <v>4</v>
      </c>
      <c r="D106" s="162"/>
      <c r="E106" s="625" t="s">
        <v>159</v>
      </c>
      <c r="F106" s="626"/>
      <c r="G106" s="626"/>
      <c r="H106" s="626"/>
      <c r="I106" s="627"/>
      <c r="J106" s="163" t="s">
        <v>160</v>
      </c>
    </row>
    <row r="107" spans="1:10" ht="11.25" customHeight="1">
      <c r="A107" s="623"/>
      <c r="B107" s="623"/>
      <c r="C107" s="623"/>
      <c r="D107" s="162"/>
      <c r="E107" s="620" t="s">
        <v>318</v>
      </c>
      <c r="F107" s="620" t="s">
        <v>315</v>
      </c>
      <c r="G107" s="164" t="s">
        <v>164</v>
      </c>
      <c r="H107" s="162" t="s">
        <v>165</v>
      </c>
      <c r="I107" s="620" t="s">
        <v>134</v>
      </c>
      <c r="J107" s="162" t="s">
        <v>161</v>
      </c>
    </row>
    <row r="108" spans="1:10" ht="36.75" customHeight="1">
      <c r="A108" s="624"/>
      <c r="B108" s="624"/>
      <c r="C108" s="624"/>
      <c r="D108" s="594" t="s">
        <v>321</v>
      </c>
      <c r="E108" s="621"/>
      <c r="F108" s="621"/>
      <c r="G108" s="162" t="s">
        <v>316</v>
      </c>
      <c r="H108" s="162" t="s">
        <v>168</v>
      </c>
      <c r="I108" s="621"/>
      <c r="J108" s="162" t="s">
        <v>166</v>
      </c>
    </row>
    <row r="109" spans="1:10" ht="11.25" customHeight="1" thickBot="1">
      <c r="A109" s="165">
        <v>1</v>
      </c>
      <c r="B109" s="137">
        <v>2</v>
      </c>
      <c r="C109" s="137"/>
      <c r="D109" s="166" t="s">
        <v>169</v>
      </c>
      <c r="E109" s="167" t="s">
        <v>170</v>
      </c>
      <c r="F109" s="166" t="s">
        <v>5</v>
      </c>
      <c r="G109" s="166" t="s">
        <v>6</v>
      </c>
      <c r="H109" s="166" t="s">
        <v>171</v>
      </c>
      <c r="I109" s="166" t="s">
        <v>172</v>
      </c>
      <c r="J109" s="166" t="s">
        <v>139</v>
      </c>
    </row>
    <row r="110" spans="1:10" ht="28.5" customHeight="1">
      <c r="A110" s="216" t="s">
        <v>260</v>
      </c>
      <c r="B110" s="169" t="s">
        <v>207</v>
      </c>
      <c r="C110" s="217"/>
      <c r="D110" s="466">
        <f>D112+D124</f>
        <v>0</v>
      </c>
      <c r="E110" s="466">
        <f>E124+E127+E142</f>
        <v>-49.99999999906868</v>
      </c>
      <c r="F110" s="466">
        <f>F124+F127+F142</f>
        <v>-733631.0499999989</v>
      </c>
      <c r="G110" s="466">
        <f>G124+G127+G142</f>
        <v>-3262217.990000002</v>
      </c>
      <c r="H110" s="466">
        <f>H112</f>
        <v>0</v>
      </c>
      <c r="I110" s="466">
        <f>E110+F110+G110+H110</f>
        <v>-3995899.04</v>
      </c>
      <c r="J110" s="446">
        <f>D110-I110</f>
        <v>3995899.04</v>
      </c>
    </row>
    <row r="111" spans="1:10" ht="12" customHeight="1">
      <c r="A111" s="218" t="s">
        <v>20</v>
      </c>
      <c r="B111" s="219"/>
      <c r="C111" s="220"/>
      <c r="D111" s="487"/>
      <c r="E111" s="488"/>
      <c r="F111" s="487"/>
      <c r="G111" s="487"/>
      <c r="H111" s="487"/>
      <c r="I111" s="487"/>
      <c r="J111" s="489"/>
    </row>
    <row r="112" spans="1:10" ht="15" customHeight="1">
      <c r="A112" s="221" t="s">
        <v>216</v>
      </c>
      <c r="B112" s="222" t="s">
        <v>117</v>
      </c>
      <c r="C112" s="170"/>
      <c r="D112" s="450">
        <f>D114+D115+D116+D117+D118</f>
        <v>0</v>
      </c>
      <c r="E112" s="450">
        <f>E114+E115+E116+E117+E118</f>
        <v>0</v>
      </c>
      <c r="F112" s="450">
        <f>F114+F115+F116+F117+F118</f>
        <v>0</v>
      </c>
      <c r="G112" s="450">
        <f>G114+G115+G116+G117+G118</f>
        <v>0</v>
      </c>
      <c r="H112" s="450">
        <f>H114+H115+H116+H117+H118</f>
        <v>0</v>
      </c>
      <c r="I112" s="445">
        <f>E112+F112+G112+H112</f>
        <v>0</v>
      </c>
      <c r="J112" s="446">
        <f>D112-I112</f>
        <v>0</v>
      </c>
    </row>
    <row r="113" spans="1:10" ht="12" customHeight="1">
      <c r="A113" s="223" t="s">
        <v>32</v>
      </c>
      <c r="B113" s="177"/>
      <c r="C113" s="178"/>
      <c r="D113" s="487"/>
      <c r="E113" s="488"/>
      <c r="F113" s="487"/>
      <c r="G113" s="487"/>
      <c r="H113" s="487"/>
      <c r="I113" s="487"/>
      <c r="J113" s="489"/>
    </row>
    <row r="114" spans="1:10" ht="14.25" customHeight="1">
      <c r="A114" s="224" t="s">
        <v>290</v>
      </c>
      <c r="B114" s="222" t="s">
        <v>125</v>
      </c>
      <c r="C114" s="170" t="s">
        <v>29</v>
      </c>
      <c r="D114" s="171"/>
      <c r="E114" s="171"/>
      <c r="F114" s="171"/>
      <c r="G114" s="172"/>
      <c r="H114" s="172"/>
      <c r="I114" s="445">
        <f>E114+F114+G114+H114</f>
        <v>0</v>
      </c>
      <c r="J114" s="446">
        <f>D114-I114</f>
        <v>0</v>
      </c>
    </row>
    <row r="115" spans="1:10" s="228" customFormat="1" ht="14.25" customHeight="1">
      <c r="A115" s="225" t="s">
        <v>217</v>
      </c>
      <c r="B115" s="226" t="s">
        <v>218</v>
      </c>
      <c r="C115" s="227" t="s">
        <v>122</v>
      </c>
      <c r="D115" s="484"/>
      <c r="E115" s="484"/>
      <c r="F115" s="484"/>
      <c r="G115" s="485"/>
      <c r="H115" s="485"/>
      <c r="I115" s="485"/>
      <c r="J115" s="486"/>
    </row>
    <row r="116" spans="1:10" s="228" customFormat="1" ht="14.25" customHeight="1">
      <c r="A116" s="225" t="s">
        <v>219</v>
      </c>
      <c r="B116" s="229" t="s">
        <v>220</v>
      </c>
      <c r="C116" s="227" t="s">
        <v>121</v>
      </c>
      <c r="D116" s="484"/>
      <c r="E116" s="484"/>
      <c r="F116" s="484"/>
      <c r="G116" s="485"/>
      <c r="H116" s="485"/>
      <c r="I116" s="485"/>
      <c r="J116" s="486"/>
    </row>
    <row r="117" spans="1:10" s="228" customFormat="1" ht="14.25" customHeight="1">
      <c r="A117" s="225" t="s">
        <v>221</v>
      </c>
      <c r="B117" s="226" t="s">
        <v>222</v>
      </c>
      <c r="C117" s="227" t="s">
        <v>126</v>
      </c>
      <c r="D117" s="484"/>
      <c r="E117" s="484"/>
      <c r="F117" s="484"/>
      <c r="G117" s="485"/>
      <c r="H117" s="485"/>
      <c r="I117" s="485"/>
      <c r="J117" s="486"/>
    </row>
    <row r="118" spans="1:10" s="228" customFormat="1" ht="14.25" customHeight="1">
      <c r="A118" s="225" t="s">
        <v>291</v>
      </c>
      <c r="B118" s="226" t="s">
        <v>224</v>
      </c>
      <c r="C118" s="227" t="s">
        <v>127</v>
      </c>
      <c r="D118" s="484"/>
      <c r="E118" s="484"/>
      <c r="F118" s="484"/>
      <c r="G118" s="485"/>
      <c r="H118" s="485"/>
      <c r="I118" s="485"/>
      <c r="J118" s="486"/>
    </row>
    <row r="119" spans="1:10" s="228" customFormat="1" ht="15.75" customHeight="1">
      <c r="A119" s="230" t="s">
        <v>225</v>
      </c>
      <c r="B119" s="229" t="s">
        <v>118</v>
      </c>
      <c r="C119" s="227"/>
      <c r="D119" s="484"/>
      <c r="E119" s="484"/>
      <c r="F119" s="484"/>
      <c r="G119" s="485"/>
      <c r="H119" s="485"/>
      <c r="I119" s="485"/>
      <c r="J119" s="486"/>
    </row>
    <row r="120" spans="1:10" s="228" customFormat="1" ht="12" customHeight="1">
      <c r="A120" s="223" t="s">
        <v>32</v>
      </c>
      <c r="B120" s="219"/>
      <c r="C120" s="220"/>
      <c r="D120" s="487"/>
      <c r="E120" s="488"/>
      <c r="F120" s="487"/>
      <c r="G120" s="487"/>
      <c r="H120" s="487"/>
      <c r="I120" s="487"/>
      <c r="J120" s="489"/>
    </row>
    <row r="121" spans="1:10" ht="14.25" customHeight="1">
      <c r="A121" s="231" t="s">
        <v>290</v>
      </c>
      <c r="B121" s="222" t="s">
        <v>226</v>
      </c>
      <c r="C121" s="170" t="s">
        <v>29</v>
      </c>
      <c r="D121" s="484"/>
      <c r="E121" s="484"/>
      <c r="F121" s="484"/>
      <c r="G121" s="485"/>
      <c r="H121" s="485"/>
      <c r="I121" s="485"/>
      <c r="J121" s="486"/>
    </row>
    <row r="122" spans="1:10" s="228" customFormat="1" ht="14.25" customHeight="1">
      <c r="A122" s="233" t="s">
        <v>221</v>
      </c>
      <c r="B122" s="229" t="s">
        <v>138</v>
      </c>
      <c r="C122" s="227" t="s">
        <v>128</v>
      </c>
      <c r="D122" s="484"/>
      <c r="E122" s="484"/>
      <c r="F122" s="484"/>
      <c r="G122" s="485"/>
      <c r="H122" s="485"/>
      <c r="I122" s="485"/>
      <c r="J122" s="486"/>
    </row>
    <row r="123" spans="1:10" s="228" customFormat="1" ht="14.25" customHeight="1">
      <c r="A123" s="233" t="s">
        <v>223</v>
      </c>
      <c r="B123" s="226" t="s">
        <v>227</v>
      </c>
      <c r="C123" s="227" t="s">
        <v>129</v>
      </c>
      <c r="D123" s="484"/>
      <c r="E123" s="484"/>
      <c r="F123" s="484"/>
      <c r="G123" s="485"/>
      <c r="H123" s="485"/>
      <c r="I123" s="485"/>
      <c r="J123" s="486"/>
    </row>
    <row r="124" spans="1:10" ht="15.75" customHeight="1">
      <c r="A124" s="230" t="s">
        <v>228</v>
      </c>
      <c r="B124" s="234" t="s">
        <v>229</v>
      </c>
      <c r="C124" s="170"/>
      <c r="D124" s="171"/>
      <c r="E124" s="450">
        <f>E125+E126</f>
        <v>-49.99999999906868</v>
      </c>
      <c r="F124" s="450">
        <f>F125+F126</f>
        <v>-733631.0499999989</v>
      </c>
      <c r="G124" s="450">
        <f>G125+G126</f>
        <v>-3262217.990000002</v>
      </c>
      <c r="H124" s="450">
        <f>H125+H126</f>
        <v>0</v>
      </c>
      <c r="I124" s="445">
        <f>E124+F124+G124</f>
        <v>-3995899.04</v>
      </c>
      <c r="J124" s="446">
        <f>IF(D124=0,0,D124-I124)</f>
        <v>0</v>
      </c>
    </row>
    <row r="125" spans="1:10" ht="14.25" customHeight="1">
      <c r="A125" s="232" t="s">
        <v>230</v>
      </c>
      <c r="B125" s="234" t="s">
        <v>126</v>
      </c>
      <c r="C125" s="170" t="s">
        <v>115</v>
      </c>
      <c r="D125" s="469" t="s">
        <v>213</v>
      </c>
      <c r="E125" s="449">
        <f>E51</f>
        <v>4559771.260000001</v>
      </c>
      <c r="F125" s="449">
        <f>F51</f>
        <v>7975165.15</v>
      </c>
      <c r="G125" s="449">
        <f>G51</f>
        <v>35404065.82</v>
      </c>
      <c r="H125" s="444"/>
      <c r="I125" s="445">
        <f>E125+F125+G125</f>
        <v>47939002.230000004</v>
      </c>
      <c r="J125" s="470" t="s">
        <v>213</v>
      </c>
    </row>
    <row r="126" spans="1:10" ht="14.25" customHeight="1">
      <c r="A126" s="232" t="s">
        <v>231</v>
      </c>
      <c r="B126" s="234" t="s">
        <v>128</v>
      </c>
      <c r="C126" s="170" t="s">
        <v>116</v>
      </c>
      <c r="D126" s="469" t="s">
        <v>213</v>
      </c>
      <c r="E126" s="449">
        <f>-E40</f>
        <v>-4559821.26</v>
      </c>
      <c r="F126" s="449">
        <f>-F40</f>
        <v>-8708796.2</v>
      </c>
      <c r="G126" s="449">
        <f>-G40</f>
        <v>-38666283.81</v>
      </c>
      <c r="H126" s="444"/>
      <c r="I126" s="445">
        <f>E126+F126+G126</f>
        <v>-51934901.27</v>
      </c>
      <c r="J126" s="470" t="s">
        <v>213</v>
      </c>
    </row>
    <row r="127" spans="1:10" ht="25.5" customHeight="1">
      <c r="A127" s="230" t="s">
        <v>232</v>
      </c>
      <c r="B127" s="235" t="s">
        <v>130</v>
      </c>
      <c r="C127" s="170"/>
      <c r="D127" s="436">
        <f aca="true" t="shared" si="2" ref="D127:I127">D129+D130</f>
        <v>0</v>
      </c>
      <c r="E127" s="436">
        <f t="shared" si="2"/>
        <v>0</v>
      </c>
      <c r="F127" s="436">
        <f t="shared" si="2"/>
        <v>0</v>
      </c>
      <c r="G127" s="436">
        <f t="shared" si="2"/>
        <v>0</v>
      </c>
      <c r="H127" s="436">
        <f t="shared" si="2"/>
        <v>0</v>
      </c>
      <c r="I127" s="445">
        <f t="shared" si="2"/>
        <v>0</v>
      </c>
      <c r="J127" s="439">
        <f>D127-I127</f>
        <v>0</v>
      </c>
    </row>
    <row r="128" spans="1:10" ht="12.75" customHeight="1">
      <c r="A128" s="218" t="s">
        <v>20</v>
      </c>
      <c r="B128" s="177"/>
      <c r="C128" s="178"/>
      <c r="D128" s="472"/>
      <c r="E128" s="448"/>
      <c r="F128" s="447"/>
      <c r="G128" s="447"/>
      <c r="H128" s="473"/>
      <c r="I128" s="447"/>
      <c r="J128" s="474"/>
    </row>
    <row r="129" spans="1:10" ht="14.25" customHeight="1">
      <c r="A129" s="231" t="s">
        <v>233</v>
      </c>
      <c r="B129" s="222" t="s">
        <v>234</v>
      </c>
      <c r="C129" s="236" t="s">
        <v>115</v>
      </c>
      <c r="D129" s="449"/>
      <c r="E129" s="475"/>
      <c r="F129" s="476"/>
      <c r="G129" s="475"/>
      <c r="H129" s="444"/>
      <c r="I129" s="445">
        <f>E129+F129+G129</f>
        <v>0</v>
      </c>
      <c r="J129" s="477" t="s">
        <v>176</v>
      </c>
    </row>
    <row r="130" spans="1:10" ht="14.25" customHeight="1" thickBot="1">
      <c r="A130" s="232" t="s">
        <v>235</v>
      </c>
      <c r="B130" s="242" t="s">
        <v>236</v>
      </c>
      <c r="C130" s="189" t="s">
        <v>116</v>
      </c>
      <c r="D130" s="530"/>
      <c r="E130" s="456"/>
      <c r="F130" s="461"/>
      <c r="G130" s="456"/>
      <c r="H130" s="531"/>
      <c r="I130" s="532">
        <f>E130+F130+G130</f>
        <v>0</v>
      </c>
      <c r="J130" s="483" t="s">
        <v>176</v>
      </c>
    </row>
    <row r="131" spans="3:8" ht="12" customHeight="1">
      <c r="C131" s="154"/>
      <c r="E131" s="146"/>
      <c r="F131" s="146"/>
      <c r="G131" s="146"/>
      <c r="H131" s="146"/>
    </row>
    <row r="132" spans="1:10" ht="14.25" customHeight="1">
      <c r="A132" s="191"/>
      <c r="B132" s="214"/>
      <c r="C132" s="214"/>
      <c r="D132" s="215"/>
      <c r="E132" s="193"/>
      <c r="F132" s="193"/>
      <c r="G132" s="193"/>
      <c r="H132" s="193"/>
      <c r="I132" s="146"/>
      <c r="J132" s="537" t="s">
        <v>284</v>
      </c>
    </row>
    <row r="133" spans="1:10" ht="9.75" customHeight="1">
      <c r="A133" s="149"/>
      <c r="B133" s="194"/>
      <c r="C133" s="194"/>
      <c r="D133" s="195"/>
      <c r="E133" s="195"/>
      <c r="F133" s="196"/>
      <c r="G133" s="196"/>
      <c r="H133" s="195"/>
      <c r="I133" s="160"/>
      <c r="J133" s="195"/>
    </row>
    <row r="134" spans="1:10" ht="11.25" customHeight="1">
      <c r="A134" s="622" t="s">
        <v>99</v>
      </c>
      <c r="B134" s="623" t="s">
        <v>3</v>
      </c>
      <c r="C134" s="623" t="s">
        <v>4</v>
      </c>
      <c r="D134" s="162"/>
      <c r="E134" s="625" t="s">
        <v>159</v>
      </c>
      <c r="F134" s="626"/>
      <c r="G134" s="626"/>
      <c r="H134" s="626"/>
      <c r="I134" s="627"/>
      <c r="J134" s="163" t="s">
        <v>160</v>
      </c>
    </row>
    <row r="135" spans="1:10" ht="11.25" customHeight="1">
      <c r="A135" s="623"/>
      <c r="B135" s="623"/>
      <c r="C135" s="623"/>
      <c r="D135" s="162"/>
      <c r="E135" s="620" t="s">
        <v>318</v>
      </c>
      <c r="F135" s="620" t="s">
        <v>315</v>
      </c>
      <c r="G135" s="164" t="s">
        <v>164</v>
      </c>
      <c r="H135" s="162" t="s">
        <v>165</v>
      </c>
      <c r="I135" s="620" t="s">
        <v>134</v>
      </c>
      <c r="J135" s="162" t="s">
        <v>161</v>
      </c>
    </row>
    <row r="136" spans="1:10" ht="45.75" customHeight="1">
      <c r="A136" s="624"/>
      <c r="B136" s="624"/>
      <c r="C136" s="624"/>
      <c r="D136" s="594" t="s">
        <v>321</v>
      </c>
      <c r="E136" s="621"/>
      <c r="F136" s="621"/>
      <c r="G136" s="162" t="s">
        <v>316</v>
      </c>
      <c r="H136" s="162" t="s">
        <v>168</v>
      </c>
      <c r="I136" s="621"/>
      <c r="J136" s="162" t="s">
        <v>166</v>
      </c>
    </row>
    <row r="137" spans="1:10" ht="11.25" customHeight="1" thickBot="1">
      <c r="A137" s="165">
        <v>1</v>
      </c>
      <c r="B137" s="137">
        <v>2</v>
      </c>
      <c r="C137" s="137"/>
      <c r="D137" s="166" t="s">
        <v>169</v>
      </c>
      <c r="E137" s="167" t="s">
        <v>170</v>
      </c>
      <c r="F137" s="166" t="s">
        <v>5</v>
      </c>
      <c r="G137" s="166" t="s">
        <v>6</v>
      </c>
      <c r="H137" s="166" t="s">
        <v>171</v>
      </c>
      <c r="I137" s="166" t="s">
        <v>172</v>
      </c>
      <c r="J137" s="166" t="s">
        <v>139</v>
      </c>
    </row>
    <row r="138" spans="1:10" ht="15.75" customHeight="1">
      <c r="A138" s="238" t="s">
        <v>238</v>
      </c>
      <c r="B138" s="235" t="s">
        <v>129</v>
      </c>
      <c r="C138" s="239" t="s">
        <v>213</v>
      </c>
      <c r="D138" s="436">
        <f aca="true" t="shared" si="3" ref="D138:I138">D140+D141</f>
        <v>0</v>
      </c>
      <c r="E138" s="436">
        <f t="shared" si="3"/>
        <v>0</v>
      </c>
      <c r="F138" s="436">
        <f t="shared" si="3"/>
        <v>0</v>
      </c>
      <c r="G138" s="436">
        <f t="shared" si="3"/>
        <v>0</v>
      </c>
      <c r="H138" s="436">
        <f t="shared" si="3"/>
        <v>0</v>
      </c>
      <c r="I138" s="445">
        <f t="shared" si="3"/>
        <v>0</v>
      </c>
      <c r="J138" s="439">
        <f>D138-I138</f>
        <v>0</v>
      </c>
    </row>
    <row r="139" spans="1:10" ht="12.75" customHeight="1">
      <c r="A139" s="181" t="s">
        <v>20</v>
      </c>
      <c r="B139" s="219"/>
      <c r="C139" s="220"/>
      <c r="D139" s="472"/>
      <c r="E139" s="448"/>
      <c r="F139" s="447"/>
      <c r="G139" s="447"/>
      <c r="H139" s="479"/>
      <c r="I139" s="447"/>
      <c r="J139" s="447"/>
    </row>
    <row r="140" spans="1:10" ht="24.75" customHeight="1">
      <c r="A140" s="240" t="s">
        <v>239</v>
      </c>
      <c r="B140" s="222" t="s">
        <v>240</v>
      </c>
      <c r="C140" s="236"/>
      <c r="D140" s="475"/>
      <c r="E140" s="475"/>
      <c r="F140" s="476"/>
      <c r="G140" s="475"/>
      <c r="H140" s="475"/>
      <c r="I140" s="445">
        <f>E140+F140+G140</f>
        <v>0</v>
      </c>
      <c r="J140" s="446">
        <f>D140-I140</f>
        <v>0</v>
      </c>
    </row>
    <row r="141" spans="1:10" ht="23.25" customHeight="1">
      <c r="A141" s="240" t="s">
        <v>241</v>
      </c>
      <c r="B141" s="234" t="s">
        <v>242</v>
      </c>
      <c r="C141" s="237"/>
      <c r="D141" s="591"/>
      <c r="E141" s="591"/>
      <c r="F141" s="592"/>
      <c r="G141" s="591"/>
      <c r="H141" s="591"/>
      <c r="I141" s="508">
        <f>E141+F141+G141</f>
        <v>0</v>
      </c>
      <c r="J141" s="593">
        <f>D141-I141</f>
        <v>0</v>
      </c>
    </row>
    <row r="142" spans="1:10" ht="25.5" customHeight="1">
      <c r="A142" s="238" t="s">
        <v>243</v>
      </c>
      <c r="B142" s="235" t="s">
        <v>131</v>
      </c>
      <c r="C142" s="239" t="s">
        <v>213</v>
      </c>
      <c r="D142" s="436">
        <f aca="true" t="shared" si="4" ref="D142:I142">D144+D145</f>
        <v>0</v>
      </c>
      <c r="E142" s="436">
        <f t="shared" si="4"/>
        <v>0</v>
      </c>
      <c r="F142" s="436">
        <f t="shared" si="4"/>
        <v>0</v>
      </c>
      <c r="G142" s="436">
        <f t="shared" si="4"/>
        <v>0</v>
      </c>
      <c r="H142" s="436">
        <f t="shared" si="4"/>
        <v>0</v>
      </c>
      <c r="I142" s="436">
        <f t="shared" si="4"/>
        <v>0</v>
      </c>
      <c r="J142" s="439">
        <f>D142-I142</f>
        <v>0</v>
      </c>
    </row>
    <row r="143" spans="1:10" ht="12.75" customHeight="1">
      <c r="A143" s="181" t="s">
        <v>20</v>
      </c>
      <c r="B143" s="219"/>
      <c r="C143" s="220"/>
      <c r="D143" s="472"/>
      <c r="E143" s="448"/>
      <c r="F143" s="447"/>
      <c r="G143" s="447"/>
      <c r="H143" s="479"/>
      <c r="I143" s="447"/>
      <c r="J143" s="447"/>
    </row>
    <row r="144" spans="1:10" ht="24" customHeight="1">
      <c r="A144" s="240" t="s">
        <v>244</v>
      </c>
      <c r="B144" s="222" t="s">
        <v>245</v>
      </c>
      <c r="C144" s="236"/>
      <c r="D144" s="475"/>
      <c r="E144" s="475"/>
      <c r="F144" s="476"/>
      <c r="G144" s="475"/>
      <c r="H144" s="475"/>
      <c r="I144" s="445">
        <f>E144+F144+G144</f>
        <v>0</v>
      </c>
      <c r="J144" s="446">
        <f>D144-I144</f>
        <v>0</v>
      </c>
    </row>
    <row r="145" spans="1:10" ht="24" customHeight="1" thickBot="1">
      <c r="A145" s="241" t="s">
        <v>246</v>
      </c>
      <c r="B145" s="242" t="s">
        <v>247</v>
      </c>
      <c r="C145" s="189"/>
      <c r="D145" s="456"/>
      <c r="E145" s="456"/>
      <c r="F145" s="461"/>
      <c r="G145" s="456"/>
      <c r="H145" s="456"/>
      <c r="I145" s="457">
        <f>E145+F145+G145</f>
        <v>0</v>
      </c>
      <c r="J145" s="462">
        <f>D145-I145</f>
        <v>0</v>
      </c>
    </row>
    <row r="146" spans="1:10" ht="12.75">
      <c r="A146" s="243"/>
      <c r="B146" s="244"/>
      <c r="C146" s="244"/>
      <c r="D146" s="210"/>
      <c r="E146" s="210"/>
      <c r="F146" s="210"/>
      <c r="G146" s="210"/>
      <c r="H146" s="210"/>
      <c r="I146" s="210"/>
      <c r="J146" s="210"/>
    </row>
    <row r="147" spans="1:10" ht="22.5" customHeight="1">
      <c r="A147" s="245" t="s">
        <v>325</v>
      </c>
      <c r="B147" s="246"/>
      <c r="C147" s="246"/>
      <c r="D147" s="210"/>
      <c r="E147" s="247"/>
      <c r="F147" s="247" t="s">
        <v>249</v>
      </c>
      <c r="G147" s="210"/>
      <c r="H147" s="210"/>
      <c r="I147" s="210"/>
      <c r="J147" s="210"/>
    </row>
    <row r="148" spans="1:10" ht="9.75" customHeight="1">
      <c r="A148" s="145" t="s">
        <v>250</v>
      </c>
      <c r="B148" s="145"/>
      <c r="C148" s="145"/>
      <c r="D148" s="146"/>
      <c r="E148" s="248"/>
      <c r="F148" s="248" t="s">
        <v>251</v>
      </c>
      <c r="G148" s="248"/>
      <c r="H148" s="248"/>
      <c r="I148" s="248"/>
      <c r="J148" s="248"/>
    </row>
    <row r="149" spans="5:10" ht="12.75" customHeight="1">
      <c r="E149" s="248"/>
      <c r="F149" s="248"/>
      <c r="G149" s="245"/>
      <c r="H149" s="245"/>
      <c r="I149" s="248"/>
      <c r="J149" s="248"/>
    </row>
    <row r="150" spans="1:10" ht="12.75" customHeight="1">
      <c r="A150" s="145" t="s">
        <v>326</v>
      </c>
      <c r="B150" s="145"/>
      <c r="C150" s="145"/>
      <c r="D150" s="146"/>
      <c r="E150" s="248"/>
      <c r="F150" s="248"/>
      <c r="G150" s="248"/>
      <c r="H150" s="248"/>
      <c r="I150" s="248"/>
      <c r="J150" s="248"/>
    </row>
    <row r="151" spans="1:10" ht="9.75" customHeight="1">
      <c r="A151" s="145" t="s">
        <v>253</v>
      </c>
      <c r="B151" s="145"/>
      <c r="C151" s="145"/>
      <c r="D151" s="146"/>
      <c r="E151" s="248"/>
      <c r="F151" s="248"/>
      <c r="G151" s="248"/>
      <c r="H151" s="248"/>
      <c r="I151" s="248"/>
      <c r="J151" s="248"/>
    </row>
    <row r="152" spans="4:10" ht="28.5" customHeight="1">
      <c r="D152" s="249" t="s">
        <v>254</v>
      </c>
      <c r="E152" s="250"/>
      <c r="F152" s="250"/>
      <c r="G152" s="251"/>
      <c r="H152" s="194"/>
      <c r="I152" s="160"/>
      <c r="J152" s="161"/>
    </row>
    <row r="153" spans="4:8" ht="11.25" customHeight="1">
      <c r="D153" s="248"/>
      <c r="E153" s="248"/>
      <c r="F153" s="248"/>
      <c r="G153" s="250" t="s">
        <v>255</v>
      </c>
      <c r="H153" s="135"/>
    </row>
    <row r="154" spans="4:8" ht="26.25" customHeight="1">
      <c r="D154" s="252" t="s">
        <v>140</v>
      </c>
      <c r="E154" s="250"/>
      <c r="F154" s="250"/>
      <c r="G154" s="250"/>
      <c r="H154" s="135"/>
    </row>
    <row r="155" spans="4:8" ht="10.5" customHeight="1">
      <c r="D155" s="250" t="s">
        <v>256</v>
      </c>
      <c r="E155" s="250"/>
      <c r="F155" s="250"/>
      <c r="H155" s="135"/>
    </row>
    <row r="156" spans="1:9" ht="23.25" customHeight="1">
      <c r="A156" s="252" t="s">
        <v>133</v>
      </c>
      <c r="B156" s="136"/>
      <c r="C156" s="136"/>
      <c r="D156" s="136"/>
      <c r="E156" s="136"/>
      <c r="F156" s="136"/>
      <c r="G156" s="136"/>
      <c r="H156" s="136"/>
      <c r="I156" s="136"/>
    </row>
    <row r="157" spans="1:9" ht="12" customHeight="1">
      <c r="A157" s="253" t="s">
        <v>257</v>
      </c>
      <c r="B157" s="136"/>
      <c r="C157" s="254"/>
      <c r="D157" s="210"/>
      <c r="E157" s="210"/>
      <c r="F157" s="210"/>
      <c r="G157" s="136"/>
      <c r="H157" s="136"/>
      <c r="I157" s="136"/>
    </row>
    <row r="158" spans="1:9" ht="9.75" customHeight="1">
      <c r="A158" s="145"/>
      <c r="B158" s="145"/>
      <c r="C158" s="145"/>
      <c r="D158" s="146"/>
      <c r="E158" s="146"/>
      <c r="F158" s="145"/>
      <c r="G158" s="145"/>
      <c r="H158" s="255"/>
      <c r="I158" s="136"/>
    </row>
    <row r="159" spans="1:9" ht="13.5" customHeight="1">
      <c r="A159" s="145" t="s">
        <v>132</v>
      </c>
      <c r="B159" s="145"/>
      <c r="C159" s="145"/>
      <c r="D159" s="245"/>
      <c r="E159" s="256"/>
      <c r="F159" s="256"/>
      <c r="G159" s="256"/>
      <c r="H159" s="257"/>
      <c r="I159" s="257"/>
    </row>
  </sheetData>
  <sheetProtection/>
  <mergeCells count="37">
    <mergeCell ref="E135:E136"/>
    <mergeCell ref="E15:I15"/>
    <mergeCell ref="F16:F17"/>
    <mergeCell ref="E16:E17"/>
    <mergeCell ref="E48:E49"/>
    <mergeCell ref="E78:E79"/>
    <mergeCell ref="E107:E108"/>
    <mergeCell ref="F48:F49"/>
    <mergeCell ref="F78:F79"/>
    <mergeCell ref="F107:F108"/>
    <mergeCell ref="I78:I79"/>
    <mergeCell ref="A2:H2"/>
    <mergeCell ref="A3:H3"/>
    <mergeCell ref="I16:I17"/>
    <mergeCell ref="A15:A17"/>
    <mergeCell ref="C15:C17"/>
    <mergeCell ref="B15:B17"/>
    <mergeCell ref="I135:I136"/>
    <mergeCell ref="A47:A49"/>
    <mergeCell ref="B47:B49"/>
    <mergeCell ref="C47:C49"/>
    <mergeCell ref="I48:I49"/>
    <mergeCell ref="E47:I47"/>
    <mergeCell ref="A77:A79"/>
    <mergeCell ref="B77:B79"/>
    <mergeCell ref="C77:C79"/>
    <mergeCell ref="E77:I77"/>
    <mergeCell ref="F135:F136"/>
    <mergeCell ref="A106:A108"/>
    <mergeCell ref="B106:B108"/>
    <mergeCell ref="C106:C108"/>
    <mergeCell ref="E106:I106"/>
    <mergeCell ref="I107:I108"/>
    <mergeCell ref="A134:A136"/>
    <mergeCell ref="B134:B136"/>
    <mergeCell ref="C134:C136"/>
    <mergeCell ref="E134:I134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9" man="1"/>
    <brk id="73" max="9" man="1"/>
    <brk id="102" max="9" man="1"/>
    <brk id="1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zoomScaleSheetLayoutView="100" zoomScalePageLayoutView="0" workbookViewId="0" topLeftCell="C31">
      <selection activeCell="D66" sqref="D66"/>
    </sheetView>
  </sheetViews>
  <sheetFormatPr defaultColWidth="10.28125" defaultRowHeight="12"/>
  <cols>
    <col min="1" max="1" width="46.8515625" style="279" customWidth="1"/>
    <col min="2" max="2" width="6.421875" style="279" customWidth="1"/>
    <col min="3" max="3" width="9.421875" style="279" customWidth="1"/>
    <col min="4" max="4" width="14.00390625" style="279" customWidth="1"/>
    <col min="5" max="9" width="14.00390625" style="282" customWidth="1"/>
    <col min="10" max="10" width="14.00390625" style="261" customWidth="1"/>
    <col min="11" max="16384" width="10.28125" style="261" customWidth="1"/>
  </cols>
  <sheetData>
    <row r="1" spans="9:10" ht="9" customHeight="1">
      <c r="I1" s="259"/>
      <c r="J1" s="260"/>
    </row>
    <row r="2" spans="1:10" ht="16.5" customHeight="1" thickBot="1">
      <c r="A2" s="636" t="s">
        <v>141</v>
      </c>
      <c r="B2" s="637"/>
      <c r="C2" s="637"/>
      <c r="D2" s="637"/>
      <c r="E2" s="637"/>
      <c r="F2" s="637"/>
      <c r="G2" s="637"/>
      <c r="H2" s="637"/>
      <c r="I2" s="258"/>
      <c r="J2" s="262" t="s">
        <v>0</v>
      </c>
    </row>
    <row r="3" spans="1:10" ht="16.5" customHeight="1">
      <c r="A3" s="644" t="s">
        <v>142</v>
      </c>
      <c r="B3" s="644"/>
      <c r="C3" s="644"/>
      <c r="D3" s="644"/>
      <c r="E3" s="644"/>
      <c r="F3" s="644"/>
      <c r="G3" s="644"/>
      <c r="H3" s="644"/>
      <c r="I3" s="264" t="s">
        <v>1</v>
      </c>
      <c r="J3" s="265" t="s">
        <v>143</v>
      </c>
    </row>
    <row r="4" spans="1:10" ht="15" customHeight="1">
      <c r="A4" s="425"/>
      <c r="B4" s="425"/>
      <c r="C4" s="426" t="s">
        <v>276</v>
      </c>
      <c r="D4" s="427" t="str">
        <f>OtDateTxt</f>
        <v>1 ноября 2015 г.</v>
      </c>
      <c r="E4" s="425"/>
      <c r="F4" s="425"/>
      <c r="G4" s="425"/>
      <c r="H4" s="425"/>
      <c r="I4" s="264" t="s">
        <v>2</v>
      </c>
      <c r="J4" s="428">
        <f>OtDate</f>
        <v>42309</v>
      </c>
    </row>
    <row r="5" spans="1:10" s="269" customFormat="1" ht="15" customHeight="1">
      <c r="A5" s="533" t="s">
        <v>144</v>
      </c>
      <c r="B5" s="429" t="str">
        <f>OtUch</f>
        <v>МБОУ  СОШ №83</v>
      </c>
      <c r="C5" s="266"/>
      <c r="D5" s="266"/>
      <c r="E5" s="267"/>
      <c r="F5" s="267"/>
      <c r="G5" s="267"/>
      <c r="H5" s="267"/>
      <c r="I5" s="268" t="s">
        <v>145</v>
      </c>
      <c r="J5" s="432" t="str">
        <f>OkpoUc</f>
        <v>42233741</v>
      </c>
    </row>
    <row r="6" spans="1:10" s="269" customFormat="1" ht="15" customHeight="1">
      <c r="A6" s="533" t="s">
        <v>146</v>
      </c>
      <c r="C6" s="266"/>
      <c r="D6" s="266"/>
      <c r="E6" s="267"/>
      <c r="F6" s="267"/>
      <c r="G6" s="267"/>
      <c r="H6" s="267"/>
      <c r="I6" s="268"/>
      <c r="J6" s="432"/>
    </row>
    <row r="7" spans="1:10" s="269" customFormat="1" ht="15" customHeight="1">
      <c r="A7" s="533" t="s">
        <v>147</v>
      </c>
      <c r="B7" s="429" t="str">
        <f>OtOrg</f>
        <v>УО Ногинского муниципального района</v>
      </c>
      <c r="C7" s="266"/>
      <c r="D7" s="266"/>
      <c r="E7" s="267"/>
      <c r="F7" s="267"/>
      <c r="G7" s="267"/>
      <c r="H7" s="267"/>
      <c r="I7" s="270" t="s">
        <v>148</v>
      </c>
      <c r="J7" s="432" t="str">
        <f>OKATO</f>
        <v>000000000</v>
      </c>
    </row>
    <row r="8" spans="1:10" ht="15" customHeight="1">
      <c r="A8" s="534" t="s">
        <v>149</v>
      </c>
      <c r="B8" s="430"/>
      <c r="C8" s="271"/>
      <c r="D8" s="271"/>
      <c r="E8" s="272"/>
      <c r="F8" s="272"/>
      <c r="G8" s="272"/>
      <c r="H8" s="272"/>
      <c r="I8" s="273" t="s">
        <v>145</v>
      </c>
      <c r="J8" s="433" t="str">
        <f>OtOkpo</f>
        <v>000000</v>
      </c>
    </row>
    <row r="9" spans="1:10" ht="15" customHeight="1">
      <c r="A9" s="534" t="s">
        <v>150</v>
      </c>
      <c r="B9" s="431" t="str">
        <f>OtRasp</f>
        <v>Организация</v>
      </c>
      <c r="C9" s="275"/>
      <c r="D9" s="275"/>
      <c r="E9" s="276"/>
      <c r="F9" s="276"/>
      <c r="G9" s="276"/>
      <c r="H9" s="276"/>
      <c r="I9" s="273" t="s">
        <v>151</v>
      </c>
      <c r="J9" s="433" t="str">
        <f>GLV</f>
        <v>000</v>
      </c>
    </row>
    <row r="10" spans="1:10" ht="15" customHeight="1">
      <c r="A10" s="534" t="s">
        <v>152</v>
      </c>
      <c r="B10" s="277" t="s">
        <v>263</v>
      </c>
      <c r="C10" s="275"/>
      <c r="D10" s="275"/>
      <c r="E10" s="276"/>
      <c r="F10" s="276"/>
      <c r="G10" s="276"/>
      <c r="H10" s="276"/>
      <c r="I10" s="273"/>
      <c r="J10" s="274" t="s">
        <v>170</v>
      </c>
    </row>
    <row r="11" spans="1:10" ht="15" customHeight="1">
      <c r="A11" s="534" t="s">
        <v>153</v>
      </c>
      <c r="B11" s="271"/>
      <c r="C11" s="271"/>
      <c r="D11" s="271"/>
      <c r="E11" s="272"/>
      <c r="F11" s="272"/>
      <c r="G11" s="272"/>
      <c r="H11" s="272"/>
      <c r="I11" s="273"/>
      <c r="J11" s="274"/>
    </row>
    <row r="12" spans="1:10" ht="15" customHeight="1" thickBot="1">
      <c r="A12" s="534" t="s">
        <v>154</v>
      </c>
      <c r="B12" s="271"/>
      <c r="C12" s="271"/>
      <c r="D12" s="271"/>
      <c r="E12" s="272"/>
      <c r="F12" s="272"/>
      <c r="G12" s="272"/>
      <c r="H12" s="272"/>
      <c r="I12" s="273" t="s">
        <v>155</v>
      </c>
      <c r="J12" s="278" t="s">
        <v>156</v>
      </c>
    </row>
    <row r="13" spans="2:10" ht="15" customHeight="1">
      <c r="B13" s="280"/>
      <c r="C13" s="280"/>
      <c r="D13" s="281" t="s">
        <v>157</v>
      </c>
      <c r="E13" s="272"/>
      <c r="G13" s="272"/>
      <c r="H13" s="272"/>
      <c r="I13" s="272"/>
      <c r="J13" s="283"/>
    </row>
    <row r="14" spans="1:10" ht="5.25" customHeight="1">
      <c r="A14" s="284"/>
      <c r="B14" s="284"/>
      <c r="C14" s="284"/>
      <c r="D14" s="285"/>
      <c r="E14" s="286"/>
      <c r="F14" s="286"/>
      <c r="G14" s="286"/>
      <c r="H14" s="286"/>
      <c r="I14" s="286"/>
      <c r="J14" s="287"/>
    </row>
    <row r="15" spans="1:10" ht="12" customHeight="1">
      <c r="A15" s="638" t="s">
        <v>99</v>
      </c>
      <c r="B15" s="638" t="s">
        <v>3</v>
      </c>
      <c r="C15" s="638" t="s">
        <v>4</v>
      </c>
      <c r="D15" s="288" t="s">
        <v>158</v>
      </c>
      <c r="E15" s="641" t="s">
        <v>159</v>
      </c>
      <c r="F15" s="642"/>
      <c r="G15" s="642"/>
      <c r="H15" s="642"/>
      <c r="I15" s="643"/>
      <c r="J15" s="289" t="s">
        <v>160</v>
      </c>
    </row>
    <row r="16" spans="1:10" ht="11.25" customHeight="1">
      <c r="A16" s="639"/>
      <c r="B16" s="639"/>
      <c r="C16" s="639"/>
      <c r="D16" s="288" t="s">
        <v>161</v>
      </c>
      <c r="E16" s="634" t="s">
        <v>318</v>
      </c>
      <c r="F16" s="634" t="s">
        <v>319</v>
      </c>
      <c r="G16" s="290" t="s">
        <v>317</v>
      </c>
      <c r="H16" s="288" t="s">
        <v>165</v>
      </c>
      <c r="I16" s="634" t="s">
        <v>134</v>
      </c>
      <c r="J16" s="288" t="s">
        <v>161</v>
      </c>
    </row>
    <row r="17" spans="1:10" ht="29.25" customHeight="1">
      <c r="A17" s="640"/>
      <c r="B17" s="640"/>
      <c r="C17" s="640"/>
      <c r="D17" s="288" t="s">
        <v>166</v>
      </c>
      <c r="E17" s="635"/>
      <c r="F17" s="635"/>
      <c r="G17" s="288" t="s">
        <v>320</v>
      </c>
      <c r="H17" s="288" t="s">
        <v>168</v>
      </c>
      <c r="I17" s="635"/>
      <c r="J17" s="288" t="s">
        <v>166</v>
      </c>
    </row>
    <row r="18" spans="1:10" ht="12" customHeight="1" thickBot="1">
      <c r="A18" s="291">
        <v>1</v>
      </c>
      <c r="B18" s="262">
        <v>2</v>
      </c>
      <c r="C18" s="262">
        <v>3</v>
      </c>
      <c r="D18" s="292" t="s">
        <v>169</v>
      </c>
      <c r="E18" s="293" t="s">
        <v>170</v>
      </c>
      <c r="F18" s="292" t="s">
        <v>5</v>
      </c>
      <c r="G18" s="292" t="s">
        <v>6</v>
      </c>
      <c r="H18" s="292" t="s">
        <v>171</v>
      </c>
      <c r="I18" s="292" t="s">
        <v>172</v>
      </c>
      <c r="J18" s="292" t="s">
        <v>139</v>
      </c>
    </row>
    <row r="19" spans="1:10" ht="15" customHeight="1">
      <c r="A19" s="294" t="s">
        <v>258</v>
      </c>
      <c r="B19" s="295" t="s">
        <v>7</v>
      </c>
      <c r="C19" s="296"/>
      <c r="D19" s="436">
        <f>D20+D23+D24+D25+D29+D38</f>
        <v>1582741.06</v>
      </c>
      <c r="E19" s="436">
        <f>E20+E23+E24+E25+E29+E38</f>
        <v>368957.77</v>
      </c>
      <c r="F19" s="436">
        <f>F20+F23+F24+F25+F29+F38</f>
        <v>1213783.29</v>
      </c>
      <c r="G19" s="436">
        <f>G20+G23+G24+G25+G29+G38</f>
        <v>0</v>
      </c>
      <c r="H19" s="436">
        <f>H20+H23+H24+H25+H29+H38</f>
        <v>0</v>
      </c>
      <c r="I19" s="436">
        <f>E19+F19+G19+H19</f>
        <v>1582741.06</v>
      </c>
      <c r="J19" s="446">
        <f>D19-I19</f>
        <v>0</v>
      </c>
    </row>
    <row r="20" spans="1:10" ht="14.25" customHeight="1">
      <c r="A20" s="299" t="s">
        <v>9</v>
      </c>
      <c r="B20" s="300" t="s">
        <v>10</v>
      </c>
      <c r="C20" s="301" t="s">
        <v>11</v>
      </c>
      <c r="D20" s="502"/>
      <c r="E20" s="502"/>
      <c r="F20" s="503"/>
      <c r="G20" s="503"/>
      <c r="H20" s="503"/>
      <c r="I20" s="503"/>
      <c r="J20" s="504"/>
    </row>
    <row r="21" spans="1:10" ht="12" customHeight="1">
      <c r="A21" s="302" t="s">
        <v>32</v>
      </c>
      <c r="B21" s="303"/>
      <c r="C21" s="304"/>
      <c r="D21" s="505"/>
      <c r="E21" s="506"/>
      <c r="F21" s="505"/>
      <c r="G21" s="505"/>
      <c r="H21" s="505"/>
      <c r="I21" s="505"/>
      <c r="J21" s="507"/>
    </row>
    <row r="22" spans="1:10" ht="13.5" customHeight="1">
      <c r="A22" s="305" t="s">
        <v>173</v>
      </c>
      <c r="B22" s="306" t="s">
        <v>136</v>
      </c>
      <c r="C22" s="301" t="s">
        <v>11</v>
      </c>
      <c r="D22" s="502"/>
      <c r="E22" s="502"/>
      <c r="F22" s="503"/>
      <c r="G22" s="503"/>
      <c r="H22" s="503"/>
      <c r="I22" s="503"/>
      <c r="J22" s="504"/>
    </row>
    <row r="23" spans="1:10" ht="14.25" customHeight="1">
      <c r="A23" s="299" t="s">
        <v>12</v>
      </c>
      <c r="B23" s="300" t="s">
        <v>13</v>
      </c>
      <c r="C23" s="301" t="s">
        <v>14</v>
      </c>
      <c r="D23" s="502"/>
      <c r="E23" s="502"/>
      <c r="F23" s="503"/>
      <c r="G23" s="503"/>
      <c r="H23" s="503"/>
      <c r="I23" s="503"/>
      <c r="J23" s="504"/>
    </row>
    <row r="24" spans="1:10" ht="24" customHeight="1">
      <c r="A24" s="299" t="s">
        <v>174</v>
      </c>
      <c r="B24" s="300" t="s">
        <v>15</v>
      </c>
      <c r="C24" s="301" t="s">
        <v>16</v>
      </c>
      <c r="D24" s="502"/>
      <c r="E24" s="502"/>
      <c r="F24" s="503"/>
      <c r="G24" s="503"/>
      <c r="H24" s="503"/>
      <c r="I24" s="503"/>
      <c r="J24" s="504"/>
    </row>
    <row r="25" spans="1:10" ht="14.25" customHeight="1">
      <c r="A25" s="299" t="s">
        <v>17</v>
      </c>
      <c r="B25" s="300" t="s">
        <v>18</v>
      </c>
      <c r="C25" s="301" t="s">
        <v>19</v>
      </c>
      <c r="D25" s="502"/>
      <c r="E25" s="502"/>
      <c r="F25" s="503"/>
      <c r="G25" s="503"/>
      <c r="H25" s="503"/>
      <c r="I25" s="503"/>
      <c r="J25" s="504"/>
    </row>
    <row r="26" spans="1:10" ht="12" customHeight="1">
      <c r="A26" s="307" t="s">
        <v>20</v>
      </c>
      <c r="B26" s="303"/>
      <c r="C26" s="304"/>
      <c r="D26" s="505"/>
      <c r="E26" s="506"/>
      <c r="F26" s="505"/>
      <c r="G26" s="505"/>
      <c r="H26" s="505"/>
      <c r="I26" s="505"/>
      <c r="J26" s="507"/>
    </row>
    <row r="27" spans="1:10" ht="22.5" customHeight="1">
      <c r="A27" s="305" t="s">
        <v>175</v>
      </c>
      <c r="B27" s="308" t="s">
        <v>21</v>
      </c>
      <c r="C27" s="434" t="s">
        <v>22</v>
      </c>
      <c r="D27" s="502"/>
      <c r="E27" s="502"/>
      <c r="F27" s="503"/>
      <c r="G27" s="503"/>
      <c r="H27" s="503"/>
      <c r="I27" s="503"/>
      <c r="J27" s="504"/>
    </row>
    <row r="28" spans="1:10" ht="14.25" customHeight="1">
      <c r="A28" s="305" t="s">
        <v>23</v>
      </c>
      <c r="B28" s="309" t="s">
        <v>24</v>
      </c>
      <c r="C28" s="434" t="s">
        <v>25</v>
      </c>
      <c r="D28" s="502"/>
      <c r="E28" s="502"/>
      <c r="F28" s="503"/>
      <c r="G28" s="503"/>
      <c r="H28" s="503"/>
      <c r="I28" s="503"/>
      <c r="J28" s="504"/>
    </row>
    <row r="29" spans="1:10" ht="15.75" customHeight="1">
      <c r="A29" s="299" t="s">
        <v>26</v>
      </c>
      <c r="B29" s="309" t="s">
        <v>27</v>
      </c>
      <c r="C29" s="434"/>
      <c r="D29" s="502"/>
      <c r="E29" s="502"/>
      <c r="F29" s="503"/>
      <c r="G29" s="503"/>
      <c r="H29" s="503"/>
      <c r="I29" s="503"/>
      <c r="J29" s="504"/>
    </row>
    <row r="30" spans="1:10" ht="12" customHeight="1">
      <c r="A30" s="307" t="s">
        <v>20</v>
      </c>
      <c r="B30" s="303"/>
      <c r="C30" s="304"/>
      <c r="D30" s="505"/>
      <c r="E30" s="506"/>
      <c r="F30" s="505"/>
      <c r="G30" s="505"/>
      <c r="H30" s="505"/>
      <c r="I30" s="505"/>
      <c r="J30" s="507"/>
    </row>
    <row r="31" spans="1:10" ht="14.25" customHeight="1">
      <c r="A31" s="305" t="s">
        <v>177</v>
      </c>
      <c r="B31" s="306" t="s">
        <v>30</v>
      </c>
      <c r="C31" s="301" t="s">
        <v>109</v>
      </c>
      <c r="D31" s="502"/>
      <c r="E31" s="502"/>
      <c r="F31" s="503"/>
      <c r="G31" s="503"/>
      <c r="H31" s="503"/>
      <c r="I31" s="503"/>
      <c r="J31" s="504"/>
    </row>
    <row r="32" spans="1:10" ht="14.25" customHeight="1">
      <c r="A32" s="305" t="s">
        <v>178</v>
      </c>
      <c r="B32" s="306" t="s">
        <v>33</v>
      </c>
      <c r="C32" s="301" t="s">
        <v>111</v>
      </c>
      <c r="D32" s="502"/>
      <c r="E32" s="502"/>
      <c r="F32" s="503"/>
      <c r="G32" s="503"/>
      <c r="H32" s="503"/>
      <c r="I32" s="503"/>
      <c r="J32" s="504"/>
    </row>
    <row r="33" spans="1:10" ht="14.25" customHeight="1">
      <c r="A33" s="305" t="s">
        <v>179</v>
      </c>
      <c r="B33" s="306" t="s">
        <v>137</v>
      </c>
      <c r="C33" s="301" t="s">
        <v>112</v>
      </c>
      <c r="D33" s="502"/>
      <c r="E33" s="502"/>
      <c r="F33" s="503"/>
      <c r="G33" s="503"/>
      <c r="H33" s="503"/>
      <c r="I33" s="503"/>
      <c r="J33" s="504"/>
    </row>
    <row r="34" spans="1:10" ht="14.25" customHeight="1">
      <c r="A34" s="305" t="s">
        <v>180</v>
      </c>
      <c r="B34" s="306" t="s">
        <v>181</v>
      </c>
      <c r="C34" s="301" t="s">
        <v>114</v>
      </c>
      <c r="D34" s="502"/>
      <c r="E34" s="502"/>
      <c r="F34" s="503"/>
      <c r="G34" s="503"/>
      <c r="H34" s="503"/>
      <c r="I34" s="503"/>
      <c r="J34" s="504"/>
    </row>
    <row r="35" spans="1:10" ht="14.25" customHeight="1">
      <c r="A35" s="310" t="s">
        <v>182</v>
      </c>
      <c r="B35" s="300" t="s">
        <v>34</v>
      </c>
      <c r="C35" s="301" t="s">
        <v>118</v>
      </c>
      <c r="D35" s="502"/>
      <c r="E35" s="502"/>
      <c r="F35" s="503"/>
      <c r="G35" s="503"/>
      <c r="H35" s="503"/>
      <c r="I35" s="503"/>
      <c r="J35" s="504"/>
    </row>
    <row r="36" spans="1:10" ht="14.25" customHeight="1">
      <c r="A36" s="310" t="s">
        <v>183</v>
      </c>
      <c r="B36" s="300" t="s">
        <v>184</v>
      </c>
      <c r="C36" s="301" t="s">
        <v>120</v>
      </c>
      <c r="D36" s="502"/>
      <c r="E36" s="502"/>
      <c r="F36" s="503"/>
      <c r="G36" s="503"/>
      <c r="H36" s="503"/>
      <c r="I36" s="503"/>
      <c r="J36" s="504"/>
    </row>
    <row r="37" spans="1:10" ht="14.25" customHeight="1">
      <c r="A37" s="310" t="s">
        <v>185</v>
      </c>
      <c r="B37" s="300" t="s">
        <v>186</v>
      </c>
      <c r="C37" s="301" t="s">
        <v>124</v>
      </c>
      <c r="D37" s="502"/>
      <c r="E37" s="502"/>
      <c r="F37" s="503"/>
      <c r="G37" s="503"/>
      <c r="H37" s="503"/>
      <c r="I37" s="503"/>
      <c r="J37" s="504"/>
    </row>
    <row r="38" spans="1:10" ht="15.75" customHeight="1">
      <c r="A38" s="311" t="s">
        <v>36</v>
      </c>
      <c r="B38" s="300" t="s">
        <v>8</v>
      </c>
      <c r="C38" s="312" t="s">
        <v>37</v>
      </c>
      <c r="D38" s="450">
        <f>D40+D41+D42+D43</f>
        <v>1582741.06</v>
      </c>
      <c r="E38" s="450">
        <f>E40+E41+E42+E43</f>
        <v>368957.77</v>
      </c>
      <c r="F38" s="445">
        <f>F40+F41+F42+F43</f>
        <v>1213783.29</v>
      </c>
      <c r="G38" s="445">
        <f>G40+G41+G42+G43</f>
        <v>0</v>
      </c>
      <c r="H38" s="445">
        <f>H40+H41+H42+H43</f>
        <v>0</v>
      </c>
      <c r="I38" s="445">
        <f>E38+F38+G38+H38</f>
        <v>1582741.06</v>
      </c>
      <c r="J38" s="446">
        <f>D38-I38</f>
        <v>0</v>
      </c>
    </row>
    <row r="39" spans="1:10" ht="12" customHeight="1">
      <c r="A39" s="302" t="s">
        <v>32</v>
      </c>
      <c r="B39" s="303"/>
      <c r="C39" s="304"/>
      <c r="D39" s="505"/>
      <c r="E39" s="506"/>
      <c r="F39" s="505"/>
      <c r="G39" s="505"/>
      <c r="H39" s="505"/>
      <c r="I39" s="505"/>
      <c r="J39" s="507"/>
    </row>
    <row r="40" spans="1:10" ht="23.25" customHeight="1">
      <c r="A40" s="305" t="s">
        <v>187</v>
      </c>
      <c r="B40" s="306" t="s">
        <v>38</v>
      </c>
      <c r="C40" s="301" t="s">
        <v>37</v>
      </c>
      <c r="D40" s="502"/>
      <c r="E40" s="502"/>
      <c r="F40" s="503"/>
      <c r="G40" s="503"/>
      <c r="H40" s="503"/>
      <c r="I40" s="503"/>
      <c r="J40" s="504"/>
    </row>
    <row r="41" spans="1:10" ht="14.25" customHeight="1">
      <c r="A41" s="310" t="s">
        <v>188</v>
      </c>
      <c r="B41" s="306" t="s">
        <v>39</v>
      </c>
      <c r="C41" s="301" t="s">
        <v>37</v>
      </c>
      <c r="D41" s="297">
        <f>E41+F41+G41</f>
        <v>1582741.06</v>
      </c>
      <c r="E41" s="297">
        <v>368957.77</v>
      </c>
      <c r="F41" s="298">
        <v>1213783.29</v>
      </c>
      <c r="G41" s="298"/>
      <c r="H41" s="298"/>
      <c r="I41" s="508">
        <f>E41+F41+G41+H41</f>
        <v>1582741.06</v>
      </c>
      <c r="J41" s="446">
        <f>D41-I41</f>
        <v>0</v>
      </c>
    </row>
    <row r="42" spans="1:10" ht="14.25" customHeight="1">
      <c r="A42" s="310" t="s">
        <v>189</v>
      </c>
      <c r="B42" s="306" t="s">
        <v>40</v>
      </c>
      <c r="C42" s="301" t="s">
        <v>37</v>
      </c>
      <c r="D42" s="502"/>
      <c r="E42" s="502"/>
      <c r="F42" s="503"/>
      <c r="G42" s="503"/>
      <c r="H42" s="503"/>
      <c r="I42" s="509"/>
      <c r="J42" s="504"/>
    </row>
    <row r="43" spans="1:10" s="317" customFormat="1" ht="14.25" customHeight="1" thickBot="1">
      <c r="A43" s="313" t="s">
        <v>190</v>
      </c>
      <c r="B43" s="314" t="s">
        <v>41</v>
      </c>
      <c r="C43" s="315" t="s">
        <v>37</v>
      </c>
      <c r="D43" s="590"/>
      <c r="E43" s="590"/>
      <c r="F43" s="590"/>
      <c r="G43" s="590"/>
      <c r="H43" s="590"/>
      <c r="I43" s="457">
        <f>E43+F43+G43+H43</f>
        <v>0</v>
      </c>
      <c r="J43" s="462">
        <f>D43-I43</f>
        <v>0</v>
      </c>
    </row>
    <row r="44" spans="1:10" ht="8.25" customHeight="1">
      <c r="A44" s="261"/>
      <c r="B44" s="280"/>
      <c r="C44" s="280"/>
      <c r="D44" s="280"/>
      <c r="E44" s="272"/>
      <c r="F44" s="272"/>
      <c r="G44" s="272"/>
      <c r="H44" s="272"/>
      <c r="J44" s="283"/>
    </row>
    <row r="45" spans="1:10" ht="15" customHeight="1">
      <c r="A45" s="318"/>
      <c r="B45" s="318"/>
      <c r="C45" s="318"/>
      <c r="D45" s="319" t="s">
        <v>191</v>
      </c>
      <c r="E45" s="320"/>
      <c r="F45" s="320"/>
      <c r="G45" s="320"/>
      <c r="H45" s="320"/>
      <c r="J45" s="264" t="s">
        <v>192</v>
      </c>
    </row>
    <row r="46" spans="1:10" ht="9.75" customHeight="1">
      <c r="A46" s="275"/>
      <c r="B46" s="321"/>
      <c r="C46" s="321"/>
      <c r="D46" s="322"/>
      <c r="E46" s="322"/>
      <c r="F46" s="323"/>
      <c r="G46" s="323"/>
      <c r="H46" s="322"/>
      <c r="I46" s="286"/>
      <c r="J46" s="322"/>
    </row>
    <row r="47" spans="1:10" ht="11.25" customHeight="1">
      <c r="A47" s="638" t="s">
        <v>99</v>
      </c>
      <c r="B47" s="639" t="s">
        <v>3</v>
      </c>
      <c r="C47" s="639" t="s">
        <v>4</v>
      </c>
      <c r="D47" s="288"/>
      <c r="E47" s="645" t="s">
        <v>159</v>
      </c>
      <c r="F47" s="646"/>
      <c r="G47" s="646"/>
      <c r="H47" s="646"/>
      <c r="I47" s="647"/>
      <c r="J47" s="289" t="s">
        <v>160</v>
      </c>
    </row>
    <row r="48" spans="1:10" ht="11.25" customHeight="1">
      <c r="A48" s="639"/>
      <c r="B48" s="639"/>
      <c r="C48" s="639"/>
      <c r="D48" s="288"/>
      <c r="E48" s="634" t="s">
        <v>318</v>
      </c>
      <c r="F48" s="634" t="s">
        <v>319</v>
      </c>
      <c r="G48" s="290" t="s">
        <v>317</v>
      </c>
      <c r="H48" s="288" t="s">
        <v>165</v>
      </c>
      <c r="I48" s="634" t="s">
        <v>134</v>
      </c>
      <c r="J48" s="288" t="s">
        <v>161</v>
      </c>
    </row>
    <row r="49" spans="1:10" ht="21.75" customHeight="1">
      <c r="A49" s="640"/>
      <c r="B49" s="640"/>
      <c r="C49" s="640"/>
      <c r="D49" s="594" t="s">
        <v>321</v>
      </c>
      <c r="E49" s="635"/>
      <c r="F49" s="635"/>
      <c r="G49" s="288" t="s">
        <v>320</v>
      </c>
      <c r="H49" s="288" t="s">
        <v>168</v>
      </c>
      <c r="I49" s="635"/>
      <c r="J49" s="288" t="s">
        <v>166</v>
      </c>
    </row>
    <row r="50" spans="1:10" ht="12" customHeight="1" thickBot="1">
      <c r="A50" s="291">
        <v>1</v>
      </c>
      <c r="B50" s="262">
        <v>2</v>
      </c>
      <c r="C50" s="262">
        <v>3</v>
      </c>
      <c r="D50" s="292" t="s">
        <v>169</v>
      </c>
      <c r="E50" s="293" t="s">
        <v>170</v>
      </c>
      <c r="F50" s="292" t="s">
        <v>5</v>
      </c>
      <c r="G50" s="292" t="s">
        <v>6</v>
      </c>
      <c r="H50" s="292" t="s">
        <v>171</v>
      </c>
      <c r="I50" s="292" t="s">
        <v>172</v>
      </c>
      <c r="J50" s="292" t="s">
        <v>139</v>
      </c>
    </row>
    <row r="51" spans="1:10" ht="15" customHeight="1">
      <c r="A51" s="325" t="s">
        <v>259</v>
      </c>
      <c r="B51" s="326" t="s">
        <v>42</v>
      </c>
      <c r="C51" s="327"/>
      <c r="D51" s="459">
        <f>D53+D58+D66+D70+D81+D85+D89+D90+D96</f>
        <v>1582741.06</v>
      </c>
      <c r="E51" s="459">
        <f>E53+E58+E66+E70+E81+E85+E89+E90+E96</f>
        <v>362957.77</v>
      </c>
      <c r="F51" s="459">
        <f>F53+F58+F66+F70+F81+F85+F89+F90+F96</f>
        <v>1167340</v>
      </c>
      <c r="G51" s="459">
        <f>G53+G58+G66+G70+G81+G85+G89+G90+G96</f>
        <v>0</v>
      </c>
      <c r="H51" s="459">
        <f>H53+H58+H66+H70+H81+H85+H89+H90+H96</f>
        <v>0</v>
      </c>
      <c r="I51" s="445">
        <f>E51+F51+G51+H51</f>
        <v>1530297.77</v>
      </c>
      <c r="J51" s="446">
        <f>D51-I51</f>
        <v>52443.29000000004</v>
      </c>
    </row>
    <row r="52" spans="1:10" ht="12" customHeight="1">
      <c r="A52" s="307" t="s">
        <v>20</v>
      </c>
      <c r="B52" s="303"/>
      <c r="C52" s="304"/>
      <c r="D52" s="505"/>
      <c r="E52" s="506"/>
      <c r="F52" s="505"/>
      <c r="G52" s="505"/>
      <c r="H52" s="505"/>
      <c r="I52" s="505"/>
      <c r="J52" s="507"/>
    </row>
    <row r="53" spans="1:10" ht="25.5" customHeight="1">
      <c r="A53" s="299" t="s">
        <v>43</v>
      </c>
      <c r="B53" s="328" t="s">
        <v>44</v>
      </c>
      <c r="C53" s="301" t="s">
        <v>45</v>
      </c>
      <c r="D53" s="445">
        <f>D55+D56+D57</f>
        <v>448193.29000000004</v>
      </c>
      <c r="E53" s="445">
        <f>E55+E56+E57</f>
        <v>0</v>
      </c>
      <c r="F53" s="445">
        <f>F55+F56+F57</f>
        <v>401750</v>
      </c>
      <c r="G53" s="445">
        <f>G55+G56+G57</f>
        <v>0</v>
      </c>
      <c r="H53" s="445">
        <f>H55+H56+H57</f>
        <v>0</v>
      </c>
      <c r="I53" s="445">
        <f>E53+F53+G53+H53</f>
        <v>401750</v>
      </c>
      <c r="J53" s="446">
        <f>D53-I53</f>
        <v>46443.29000000004</v>
      </c>
    </row>
    <row r="54" spans="1:10" ht="12" customHeight="1">
      <c r="A54" s="307" t="s">
        <v>20</v>
      </c>
      <c r="B54" s="303"/>
      <c r="C54" s="304"/>
      <c r="D54" s="505"/>
      <c r="E54" s="506"/>
      <c r="F54" s="505"/>
      <c r="G54" s="505"/>
      <c r="H54" s="505"/>
      <c r="I54" s="505"/>
      <c r="J54" s="507"/>
    </row>
    <row r="55" spans="1:10" ht="14.25" customHeight="1">
      <c r="A55" s="305" t="s">
        <v>46</v>
      </c>
      <c r="B55" s="306" t="s">
        <v>47</v>
      </c>
      <c r="C55" s="329" t="s">
        <v>48</v>
      </c>
      <c r="D55" s="298">
        <v>356186.15</v>
      </c>
      <c r="E55" s="297"/>
      <c r="F55" s="298">
        <v>318681.54</v>
      </c>
      <c r="G55" s="298"/>
      <c r="H55" s="298"/>
      <c r="I55" s="445">
        <f>E55+F55+G55+H55</f>
        <v>318681.54</v>
      </c>
      <c r="J55" s="446">
        <f>D55-I55</f>
        <v>37504.610000000044</v>
      </c>
    </row>
    <row r="56" spans="1:10" ht="14.25" customHeight="1">
      <c r="A56" s="310" t="s">
        <v>49</v>
      </c>
      <c r="B56" s="300" t="s">
        <v>50</v>
      </c>
      <c r="C56" s="329" t="s">
        <v>51</v>
      </c>
      <c r="D56" s="298"/>
      <c r="E56" s="297"/>
      <c r="F56" s="298"/>
      <c r="G56" s="298"/>
      <c r="H56" s="298"/>
      <c r="I56" s="445">
        <f>E56+F56+G56+H56</f>
        <v>0</v>
      </c>
      <c r="J56" s="446">
        <f>D56-I56</f>
        <v>0</v>
      </c>
    </row>
    <row r="57" spans="1:10" ht="14.25" customHeight="1">
      <c r="A57" s="310" t="s">
        <v>52</v>
      </c>
      <c r="B57" s="300" t="s">
        <v>53</v>
      </c>
      <c r="C57" s="329" t="s">
        <v>54</v>
      </c>
      <c r="D57" s="298">
        <v>92007.14</v>
      </c>
      <c r="E57" s="297"/>
      <c r="F57" s="298">
        <v>83068.46</v>
      </c>
      <c r="G57" s="298"/>
      <c r="H57" s="298"/>
      <c r="I57" s="445">
        <f>E57+F57+G57+H57</f>
        <v>83068.46</v>
      </c>
      <c r="J57" s="446">
        <f>D57-I57</f>
        <v>8938.679999999993</v>
      </c>
    </row>
    <row r="58" spans="1:10" ht="15.75" customHeight="1">
      <c r="A58" s="299" t="s">
        <v>55</v>
      </c>
      <c r="B58" s="300" t="s">
        <v>28</v>
      </c>
      <c r="C58" s="329" t="s">
        <v>56</v>
      </c>
      <c r="D58" s="445">
        <f>D60+D61+D62+D63+D64+D65</f>
        <v>1018887.39</v>
      </c>
      <c r="E58" s="445">
        <f>E60+E61+E62+E63+E64+E65</f>
        <v>297297.39</v>
      </c>
      <c r="F58" s="445">
        <f>F60+F61+F62+F63+F64+F65</f>
        <v>715590</v>
      </c>
      <c r="G58" s="445">
        <f>G60+G61+G62+G63+G64+G65</f>
        <v>0</v>
      </c>
      <c r="H58" s="445">
        <f>H60+H61+H62+H63+H64+H65</f>
        <v>0</v>
      </c>
      <c r="I58" s="445">
        <f>E58+F58+G58+H58</f>
        <v>1012887.39</v>
      </c>
      <c r="J58" s="446">
        <f>D58-I58</f>
        <v>6000</v>
      </c>
    </row>
    <row r="59" spans="1:10" ht="12" customHeight="1">
      <c r="A59" s="307" t="s">
        <v>20</v>
      </c>
      <c r="B59" s="303"/>
      <c r="C59" s="304"/>
      <c r="D59" s="505"/>
      <c r="E59" s="506"/>
      <c r="F59" s="505"/>
      <c r="G59" s="505"/>
      <c r="H59" s="505"/>
      <c r="I59" s="505"/>
      <c r="J59" s="507"/>
    </row>
    <row r="60" spans="1:10" ht="14.25" customHeight="1">
      <c r="A60" s="305" t="s">
        <v>57</v>
      </c>
      <c r="B60" s="306" t="s">
        <v>29</v>
      </c>
      <c r="C60" s="329" t="s">
        <v>58</v>
      </c>
      <c r="D60" s="298">
        <v>27000</v>
      </c>
      <c r="E60" s="297">
        <v>21000</v>
      </c>
      <c r="F60" s="298"/>
      <c r="G60" s="298"/>
      <c r="H60" s="298"/>
      <c r="I60" s="445">
        <f aca="true" t="shared" si="0" ref="I60:I65">E60+F60+G60+H60</f>
        <v>21000</v>
      </c>
      <c r="J60" s="446">
        <f aca="true" t="shared" si="1" ref="J60:J65">D60-I60</f>
        <v>6000</v>
      </c>
    </row>
    <row r="61" spans="1:10" ht="14.25" customHeight="1">
      <c r="A61" s="310" t="s">
        <v>59</v>
      </c>
      <c r="B61" s="300" t="s">
        <v>31</v>
      </c>
      <c r="C61" s="329" t="s">
        <v>60</v>
      </c>
      <c r="D61" s="298"/>
      <c r="E61" s="297"/>
      <c r="F61" s="298"/>
      <c r="G61" s="298"/>
      <c r="H61" s="298"/>
      <c r="I61" s="445">
        <f t="shared" si="0"/>
        <v>0</v>
      </c>
      <c r="J61" s="446">
        <f t="shared" si="1"/>
        <v>0</v>
      </c>
    </row>
    <row r="62" spans="1:10" ht="14.25" customHeight="1">
      <c r="A62" s="310" t="s">
        <v>61</v>
      </c>
      <c r="B62" s="300" t="s">
        <v>35</v>
      </c>
      <c r="C62" s="329" t="s">
        <v>62</v>
      </c>
      <c r="D62" s="298"/>
      <c r="E62" s="297"/>
      <c r="F62" s="298"/>
      <c r="G62" s="298"/>
      <c r="H62" s="298"/>
      <c r="I62" s="445">
        <f t="shared" si="0"/>
        <v>0</v>
      </c>
      <c r="J62" s="446">
        <f t="shared" si="1"/>
        <v>0</v>
      </c>
    </row>
    <row r="63" spans="1:10" ht="14.25" customHeight="1">
      <c r="A63" s="310" t="s">
        <v>63</v>
      </c>
      <c r="B63" s="300" t="s">
        <v>64</v>
      </c>
      <c r="C63" s="329" t="s">
        <v>65</v>
      </c>
      <c r="D63" s="298"/>
      <c r="E63" s="297"/>
      <c r="F63" s="298"/>
      <c r="G63" s="298"/>
      <c r="H63" s="298"/>
      <c r="I63" s="445">
        <f t="shared" si="0"/>
        <v>0</v>
      </c>
      <c r="J63" s="446">
        <f t="shared" si="1"/>
        <v>0</v>
      </c>
    </row>
    <row r="64" spans="1:10" ht="14.25" customHeight="1">
      <c r="A64" s="310" t="s">
        <v>66</v>
      </c>
      <c r="B64" s="300" t="s">
        <v>67</v>
      </c>
      <c r="C64" s="329" t="s">
        <v>68</v>
      </c>
      <c r="D64" s="298">
        <v>124617.39</v>
      </c>
      <c r="E64" s="297">
        <v>124617.39</v>
      </c>
      <c r="F64" s="298"/>
      <c r="G64" s="298"/>
      <c r="H64" s="298"/>
      <c r="I64" s="445">
        <f t="shared" si="0"/>
        <v>124617.39</v>
      </c>
      <c r="J64" s="446">
        <f t="shared" si="1"/>
        <v>0</v>
      </c>
    </row>
    <row r="65" spans="1:10" ht="14.25" customHeight="1">
      <c r="A65" s="310" t="s">
        <v>69</v>
      </c>
      <c r="B65" s="300" t="s">
        <v>70</v>
      </c>
      <c r="C65" s="329" t="s">
        <v>71</v>
      </c>
      <c r="D65" s="298">
        <v>867270</v>
      </c>
      <c r="E65" s="297">
        <v>151680</v>
      </c>
      <c r="F65" s="298">
        <v>715590</v>
      </c>
      <c r="G65" s="298"/>
      <c r="H65" s="298"/>
      <c r="I65" s="445">
        <f t="shared" si="0"/>
        <v>867270</v>
      </c>
      <c r="J65" s="446">
        <f t="shared" si="1"/>
        <v>0</v>
      </c>
    </row>
    <row r="66" spans="1:10" ht="15.75" customHeight="1">
      <c r="A66" s="311" t="s">
        <v>72</v>
      </c>
      <c r="B66" s="303" t="s">
        <v>73</v>
      </c>
      <c r="C66" s="330" t="s">
        <v>74</v>
      </c>
      <c r="D66" s="503"/>
      <c r="E66" s="502"/>
      <c r="F66" s="503"/>
      <c r="G66" s="503"/>
      <c r="H66" s="503"/>
      <c r="I66" s="503"/>
      <c r="J66" s="504"/>
    </row>
    <row r="67" spans="1:10" ht="12" customHeight="1">
      <c r="A67" s="307" t="s">
        <v>20</v>
      </c>
      <c r="B67" s="303"/>
      <c r="C67" s="304"/>
      <c r="D67" s="505"/>
      <c r="E67" s="506"/>
      <c r="F67" s="505"/>
      <c r="G67" s="505"/>
      <c r="H67" s="505"/>
      <c r="I67" s="505"/>
      <c r="J67" s="507"/>
    </row>
    <row r="68" spans="1:10" ht="14.25" customHeight="1">
      <c r="A68" s="305" t="s">
        <v>75</v>
      </c>
      <c r="B68" s="306" t="s">
        <v>76</v>
      </c>
      <c r="C68" s="329" t="s">
        <v>77</v>
      </c>
      <c r="D68" s="503"/>
      <c r="E68" s="502"/>
      <c r="F68" s="503"/>
      <c r="G68" s="503"/>
      <c r="H68" s="503"/>
      <c r="I68" s="503"/>
      <c r="J68" s="504"/>
    </row>
    <row r="69" spans="1:10" ht="24.75" customHeight="1">
      <c r="A69" s="310" t="s">
        <v>78</v>
      </c>
      <c r="B69" s="300" t="s">
        <v>79</v>
      </c>
      <c r="C69" s="329" t="s">
        <v>80</v>
      </c>
      <c r="D69" s="503"/>
      <c r="E69" s="502"/>
      <c r="F69" s="503"/>
      <c r="G69" s="503"/>
      <c r="H69" s="503"/>
      <c r="I69" s="503"/>
      <c r="J69" s="504"/>
    </row>
    <row r="70" spans="1:10" ht="15.75" customHeight="1">
      <c r="A70" s="299" t="s">
        <v>81</v>
      </c>
      <c r="B70" s="300" t="s">
        <v>45</v>
      </c>
      <c r="C70" s="329" t="s">
        <v>82</v>
      </c>
      <c r="D70" s="445">
        <f>D72+D73</f>
        <v>0</v>
      </c>
      <c r="E70" s="445">
        <f>E72+E73</f>
        <v>0</v>
      </c>
      <c r="F70" s="445">
        <f>F72+F73</f>
        <v>0</v>
      </c>
      <c r="G70" s="445">
        <f>G72+G73</f>
        <v>0</v>
      </c>
      <c r="H70" s="445">
        <f>H72+H73</f>
        <v>0</v>
      </c>
      <c r="I70" s="445">
        <f>E70+F70+G70+H70</f>
        <v>0</v>
      </c>
      <c r="J70" s="446">
        <f>D70-I70</f>
        <v>0</v>
      </c>
    </row>
    <row r="71" spans="1:10" ht="12" customHeight="1">
      <c r="A71" s="307" t="s">
        <v>20</v>
      </c>
      <c r="B71" s="303"/>
      <c r="C71" s="304"/>
      <c r="D71" s="505"/>
      <c r="E71" s="506"/>
      <c r="F71" s="505"/>
      <c r="G71" s="505"/>
      <c r="H71" s="505"/>
      <c r="I71" s="505"/>
      <c r="J71" s="507"/>
    </row>
    <row r="72" spans="1:10" ht="24" customHeight="1">
      <c r="A72" s="305" t="s">
        <v>197</v>
      </c>
      <c r="B72" s="306" t="s">
        <v>48</v>
      </c>
      <c r="C72" s="329" t="s">
        <v>83</v>
      </c>
      <c r="D72" s="298"/>
      <c r="E72" s="297"/>
      <c r="F72" s="298"/>
      <c r="G72" s="298"/>
      <c r="H72" s="298"/>
      <c r="I72" s="445">
        <f>E72+F72+G72+H72</f>
        <v>0</v>
      </c>
      <c r="J72" s="446">
        <f>D72-I72</f>
        <v>0</v>
      </c>
    </row>
    <row r="73" spans="1:10" ht="35.25" customHeight="1" thickBot="1">
      <c r="A73" s="313" t="s">
        <v>198</v>
      </c>
      <c r="B73" s="314" t="s">
        <v>51</v>
      </c>
      <c r="C73" s="331" t="s">
        <v>84</v>
      </c>
      <c r="D73" s="316"/>
      <c r="E73" s="332"/>
      <c r="F73" s="316"/>
      <c r="G73" s="316"/>
      <c r="H73" s="316"/>
      <c r="I73" s="457">
        <f>E73+F73+G73+H73</f>
        <v>0</v>
      </c>
      <c r="J73" s="462">
        <f>D73-I73</f>
        <v>0</v>
      </c>
    </row>
    <row r="74" spans="1:10" ht="15.75" customHeight="1">
      <c r="A74" s="261"/>
      <c r="B74" s="280"/>
      <c r="C74" s="280"/>
      <c r="D74" s="280"/>
      <c r="E74" s="272"/>
      <c r="F74" s="272"/>
      <c r="G74" s="272"/>
      <c r="H74" s="272"/>
      <c r="J74" s="283"/>
    </row>
    <row r="75" spans="1:10" ht="11.25" customHeight="1">
      <c r="A75" s="318"/>
      <c r="B75" s="318"/>
      <c r="C75" s="318"/>
      <c r="D75" s="320"/>
      <c r="E75" s="320"/>
      <c r="F75" s="320"/>
      <c r="G75" s="320"/>
      <c r="H75" s="320"/>
      <c r="J75" s="264" t="s">
        <v>282</v>
      </c>
    </row>
    <row r="76" spans="1:10" ht="7.5" customHeight="1">
      <c r="A76" s="275"/>
      <c r="B76" s="321"/>
      <c r="C76" s="321"/>
      <c r="D76" s="322"/>
      <c r="E76" s="322"/>
      <c r="F76" s="323"/>
      <c r="G76" s="323"/>
      <c r="H76" s="322"/>
      <c r="I76" s="286"/>
      <c r="J76" s="322"/>
    </row>
    <row r="77" spans="1:10" ht="12" customHeight="1">
      <c r="A77" s="638" t="s">
        <v>99</v>
      </c>
      <c r="B77" s="639" t="s">
        <v>3</v>
      </c>
      <c r="C77" s="639" t="s">
        <v>4</v>
      </c>
      <c r="D77" s="288"/>
      <c r="E77" s="645" t="s">
        <v>159</v>
      </c>
      <c r="F77" s="646"/>
      <c r="G77" s="646"/>
      <c r="H77" s="646"/>
      <c r="I77" s="647"/>
      <c r="J77" s="288" t="s">
        <v>160</v>
      </c>
    </row>
    <row r="78" spans="1:10" ht="11.25" customHeight="1">
      <c r="A78" s="639"/>
      <c r="B78" s="639"/>
      <c r="C78" s="639"/>
      <c r="D78" s="288"/>
      <c r="E78" s="634" t="s">
        <v>318</v>
      </c>
      <c r="F78" s="634" t="s">
        <v>319</v>
      </c>
      <c r="G78" s="290" t="s">
        <v>317</v>
      </c>
      <c r="H78" s="288" t="s">
        <v>165</v>
      </c>
      <c r="I78" s="634" t="s">
        <v>134</v>
      </c>
      <c r="J78" s="288" t="s">
        <v>161</v>
      </c>
    </row>
    <row r="79" spans="1:10" ht="24.75" customHeight="1">
      <c r="A79" s="640"/>
      <c r="B79" s="640"/>
      <c r="C79" s="640"/>
      <c r="D79" s="594" t="s">
        <v>321</v>
      </c>
      <c r="E79" s="635"/>
      <c r="F79" s="635"/>
      <c r="G79" s="288" t="s">
        <v>320</v>
      </c>
      <c r="H79" s="288" t="s">
        <v>168</v>
      </c>
      <c r="I79" s="635"/>
      <c r="J79" s="288" t="s">
        <v>166</v>
      </c>
    </row>
    <row r="80" spans="1:10" ht="12" customHeight="1" thickBot="1">
      <c r="A80" s="291">
        <v>1</v>
      </c>
      <c r="B80" s="262">
        <v>2</v>
      </c>
      <c r="C80" s="262">
        <v>3</v>
      </c>
      <c r="D80" s="292" t="s">
        <v>169</v>
      </c>
      <c r="E80" s="293" t="s">
        <v>170</v>
      </c>
      <c r="F80" s="292" t="s">
        <v>5</v>
      </c>
      <c r="G80" s="292" t="s">
        <v>6</v>
      </c>
      <c r="H80" s="292" t="s">
        <v>171</v>
      </c>
      <c r="I80" s="292" t="s">
        <v>172</v>
      </c>
      <c r="J80" s="333" t="s">
        <v>139</v>
      </c>
    </row>
    <row r="81" spans="1:10" ht="15.75" customHeight="1">
      <c r="A81" s="299" t="s">
        <v>85</v>
      </c>
      <c r="B81" s="306" t="s">
        <v>74</v>
      </c>
      <c r="C81" s="329" t="s">
        <v>86</v>
      </c>
      <c r="D81" s="503"/>
      <c r="E81" s="502"/>
      <c r="F81" s="503"/>
      <c r="G81" s="503"/>
      <c r="H81" s="503"/>
      <c r="I81" s="503"/>
      <c r="J81" s="504"/>
    </row>
    <row r="82" spans="1:10" ht="12" customHeight="1">
      <c r="A82" s="307" t="s">
        <v>20</v>
      </c>
      <c r="B82" s="303"/>
      <c r="C82" s="304"/>
      <c r="D82" s="505"/>
      <c r="E82" s="506"/>
      <c r="F82" s="505"/>
      <c r="G82" s="505"/>
      <c r="H82" s="505"/>
      <c r="I82" s="505"/>
      <c r="J82" s="507"/>
    </row>
    <row r="83" spans="1:10" ht="24.75" customHeight="1">
      <c r="A83" s="305" t="s">
        <v>199</v>
      </c>
      <c r="B83" s="306" t="s">
        <v>80</v>
      </c>
      <c r="C83" s="329" t="s">
        <v>87</v>
      </c>
      <c r="D83" s="503"/>
      <c r="E83" s="502"/>
      <c r="F83" s="503"/>
      <c r="G83" s="503"/>
      <c r="H83" s="503"/>
      <c r="I83" s="503"/>
      <c r="J83" s="504"/>
    </row>
    <row r="84" spans="1:10" ht="14.25" customHeight="1">
      <c r="A84" s="305" t="s">
        <v>88</v>
      </c>
      <c r="B84" s="300" t="s">
        <v>89</v>
      </c>
      <c r="C84" s="334" t="s">
        <v>90</v>
      </c>
      <c r="D84" s="503"/>
      <c r="E84" s="502"/>
      <c r="F84" s="503"/>
      <c r="G84" s="503"/>
      <c r="H84" s="503"/>
      <c r="I84" s="503"/>
      <c r="J84" s="504"/>
    </row>
    <row r="85" spans="1:10" ht="15" customHeight="1">
      <c r="A85" s="299" t="s">
        <v>91</v>
      </c>
      <c r="B85" s="300" t="s">
        <v>82</v>
      </c>
      <c r="C85" s="329" t="s">
        <v>92</v>
      </c>
      <c r="D85" s="436">
        <f>D87+D88</f>
        <v>0</v>
      </c>
      <c r="E85" s="436">
        <f>E87+E88</f>
        <v>0</v>
      </c>
      <c r="F85" s="436">
        <f>F87+F88</f>
        <v>0</v>
      </c>
      <c r="G85" s="436">
        <f>G87+G88</f>
        <v>0</v>
      </c>
      <c r="H85" s="436">
        <f>H87+H88</f>
        <v>0</v>
      </c>
      <c r="I85" s="445">
        <f>E85+F85+G85+H85</f>
        <v>0</v>
      </c>
      <c r="J85" s="446">
        <f>D85-I85</f>
        <v>0</v>
      </c>
    </row>
    <row r="86" spans="1:10" ht="12" customHeight="1">
      <c r="A86" s="307" t="s">
        <v>20</v>
      </c>
      <c r="B86" s="303"/>
      <c r="C86" s="304"/>
      <c r="D86" s="505"/>
      <c r="E86" s="506"/>
      <c r="F86" s="505"/>
      <c r="G86" s="505"/>
      <c r="H86" s="505"/>
      <c r="I86" s="505"/>
      <c r="J86" s="507"/>
    </row>
    <row r="87" spans="1:10" ht="14.25" customHeight="1">
      <c r="A87" s="305" t="s">
        <v>93</v>
      </c>
      <c r="B87" s="306" t="s">
        <v>84</v>
      </c>
      <c r="C87" s="329" t="s">
        <v>94</v>
      </c>
      <c r="D87" s="298"/>
      <c r="E87" s="297"/>
      <c r="F87" s="298"/>
      <c r="G87" s="298"/>
      <c r="H87" s="298"/>
      <c r="I87" s="445">
        <f>E87+F87+G87+H87</f>
        <v>0</v>
      </c>
      <c r="J87" s="446">
        <f>D87-I87</f>
        <v>0</v>
      </c>
    </row>
    <row r="88" spans="1:10" ht="24" customHeight="1">
      <c r="A88" s="305" t="s">
        <v>200</v>
      </c>
      <c r="B88" s="306" t="s">
        <v>95</v>
      </c>
      <c r="C88" s="329" t="s">
        <v>96</v>
      </c>
      <c r="D88" s="298"/>
      <c r="E88" s="297"/>
      <c r="F88" s="298"/>
      <c r="G88" s="298"/>
      <c r="H88" s="298"/>
      <c r="I88" s="445">
        <f>E88+F88+G88+H88</f>
        <v>0</v>
      </c>
      <c r="J88" s="446">
        <f>D88-I88</f>
        <v>0</v>
      </c>
    </row>
    <row r="89" spans="1:10" ht="15" customHeight="1">
      <c r="A89" s="311" t="s">
        <v>97</v>
      </c>
      <c r="B89" s="300" t="s">
        <v>86</v>
      </c>
      <c r="C89" s="334" t="s">
        <v>98</v>
      </c>
      <c r="D89" s="335"/>
      <c r="E89" s="297"/>
      <c r="F89" s="298"/>
      <c r="G89" s="298"/>
      <c r="H89" s="298"/>
      <c r="I89" s="445">
        <f>E89+F89+G89+H89</f>
        <v>0</v>
      </c>
      <c r="J89" s="446">
        <f>D89-I89</f>
        <v>0</v>
      </c>
    </row>
    <row r="90" spans="1:10" ht="16.5" customHeight="1">
      <c r="A90" s="299" t="s">
        <v>201</v>
      </c>
      <c r="B90" s="306" t="s">
        <v>92</v>
      </c>
      <c r="C90" s="329" t="s">
        <v>106</v>
      </c>
      <c r="D90" s="445">
        <f>D92+D93+D94+D95</f>
        <v>115660.38</v>
      </c>
      <c r="E90" s="445">
        <f>E92+E93+E94+E95</f>
        <v>65660.38</v>
      </c>
      <c r="F90" s="445">
        <f>F92+F93+F94+F95</f>
        <v>50000</v>
      </c>
      <c r="G90" s="445">
        <f>G92+G93+G94+G95</f>
        <v>0</v>
      </c>
      <c r="H90" s="445">
        <f>H92+H93+H94+H95</f>
        <v>0</v>
      </c>
      <c r="I90" s="445">
        <f>E90+F90+G90+H90</f>
        <v>115660.38</v>
      </c>
      <c r="J90" s="446">
        <f>D90-I90</f>
        <v>0</v>
      </c>
    </row>
    <row r="91" spans="1:10" ht="12" customHeight="1">
      <c r="A91" s="307" t="s">
        <v>20</v>
      </c>
      <c r="B91" s="303"/>
      <c r="C91" s="304"/>
      <c r="D91" s="505"/>
      <c r="E91" s="506"/>
      <c r="F91" s="505"/>
      <c r="G91" s="505"/>
      <c r="H91" s="505"/>
      <c r="I91" s="505"/>
      <c r="J91" s="507"/>
    </row>
    <row r="92" spans="1:10" ht="14.25" customHeight="1">
      <c r="A92" s="336" t="s">
        <v>202</v>
      </c>
      <c r="B92" s="306" t="s">
        <v>101</v>
      </c>
      <c r="C92" s="329" t="s">
        <v>107</v>
      </c>
      <c r="D92" s="444">
        <v>115660.38</v>
      </c>
      <c r="E92" s="449">
        <v>65660.38</v>
      </c>
      <c r="F92" s="444">
        <v>50000</v>
      </c>
      <c r="G92" s="444"/>
      <c r="H92" s="444"/>
      <c r="I92" s="445">
        <f>E92+F92+G92+H92</f>
        <v>115660.38</v>
      </c>
      <c r="J92" s="446">
        <f>D92-I92</f>
        <v>0</v>
      </c>
    </row>
    <row r="93" spans="1:10" ht="14.25" customHeight="1">
      <c r="A93" s="336" t="s">
        <v>203</v>
      </c>
      <c r="B93" s="306" t="s">
        <v>94</v>
      </c>
      <c r="C93" s="329" t="s">
        <v>108</v>
      </c>
      <c r="D93" s="444"/>
      <c r="E93" s="449"/>
      <c r="F93" s="444"/>
      <c r="G93" s="444"/>
      <c r="H93" s="444"/>
      <c r="I93" s="445">
        <f>E93+F93+G93+H93</f>
        <v>0</v>
      </c>
      <c r="J93" s="446">
        <f>D93-I93</f>
        <v>0</v>
      </c>
    </row>
    <row r="94" spans="1:10" ht="14.25" customHeight="1">
      <c r="A94" s="336" t="s">
        <v>204</v>
      </c>
      <c r="B94" s="306" t="s">
        <v>96</v>
      </c>
      <c r="C94" s="329" t="s">
        <v>110</v>
      </c>
      <c r="D94" s="444"/>
      <c r="E94" s="449"/>
      <c r="F94" s="444"/>
      <c r="G94" s="444"/>
      <c r="H94" s="444"/>
      <c r="I94" s="445">
        <f>E94+F94+G94+H94</f>
        <v>0</v>
      </c>
      <c r="J94" s="446">
        <f>D94-I94</f>
        <v>0</v>
      </c>
    </row>
    <row r="95" spans="1:10" ht="14.25" customHeight="1">
      <c r="A95" s="336" t="s">
        <v>205</v>
      </c>
      <c r="B95" s="300" t="s">
        <v>103</v>
      </c>
      <c r="C95" s="329" t="s">
        <v>113</v>
      </c>
      <c r="D95" s="444"/>
      <c r="E95" s="449"/>
      <c r="F95" s="444"/>
      <c r="G95" s="444"/>
      <c r="H95" s="444"/>
      <c r="I95" s="445">
        <f>E95+F95+G95+H95</f>
        <v>0</v>
      </c>
      <c r="J95" s="446">
        <f>D95-I95</f>
        <v>0</v>
      </c>
    </row>
    <row r="96" spans="1:10" ht="15.75" customHeight="1">
      <c r="A96" s="299" t="s">
        <v>206</v>
      </c>
      <c r="B96" s="306" t="s">
        <v>100</v>
      </c>
      <c r="C96" s="329" t="s">
        <v>207</v>
      </c>
      <c r="D96" s="445">
        <f>D98+D99+D100</f>
        <v>0</v>
      </c>
      <c r="E96" s="445">
        <f>E98+E99+E100</f>
        <v>0</v>
      </c>
      <c r="F96" s="445">
        <f>F98+F99+F100</f>
        <v>0</v>
      </c>
      <c r="G96" s="445">
        <f>G98+G99+G100</f>
        <v>0</v>
      </c>
      <c r="H96" s="445">
        <f>H98+H99+H100</f>
        <v>0</v>
      </c>
      <c r="I96" s="445">
        <f>E96+F96+G96+H96</f>
        <v>0</v>
      </c>
      <c r="J96" s="446">
        <f>D96-I96</f>
        <v>0</v>
      </c>
    </row>
    <row r="97" spans="1:10" ht="12" customHeight="1">
      <c r="A97" s="337" t="s">
        <v>208</v>
      </c>
      <c r="B97" s="303"/>
      <c r="C97" s="304"/>
      <c r="D97" s="505"/>
      <c r="E97" s="506"/>
      <c r="F97" s="505"/>
      <c r="G97" s="505"/>
      <c r="H97" s="505"/>
      <c r="I97" s="505"/>
      <c r="J97" s="507"/>
    </row>
    <row r="98" spans="1:10" ht="14.25" customHeight="1">
      <c r="A98" s="336" t="s">
        <v>209</v>
      </c>
      <c r="B98" s="306" t="s">
        <v>102</v>
      </c>
      <c r="C98" s="329" t="s">
        <v>117</v>
      </c>
      <c r="D98" s="511"/>
      <c r="E98" s="512"/>
      <c r="F98" s="511"/>
      <c r="G98" s="511"/>
      <c r="H98" s="511"/>
      <c r="I98" s="445">
        <f>E98+F98+G98+H98</f>
        <v>0</v>
      </c>
      <c r="J98" s="446">
        <f>D98-I98</f>
        <v>0</v>
      </c>
    </row>
    <row r="99" spans="1:10" ht="14.25" customHeight="1">
      <c r="A99" s="336" t="s">
        <v>210</v>
      </c>
      <c r="B99" s="306" t="s">
        <v>104</v>
      </c>
      <c r="C99" s="329" t="s">
        <v>119</v>
      </c>
      <c r="D99" s="298"/>
      <c r="E99" s="297"/>
      <c r="F99" s="298"/>
      <c r="G99" s="298"/>
      <c r="H99" s="298"/>
      <c r="I99" s="445">
        <f>E99+F99+G99+H99</f>
        <v>0</v>
      </c>
      <c r="J99" s="446">
        <f>D99-I99</f>
        <v>0</v>
      </c>
    </row>
    <row r="100" spans="1:10" ht="14.25" customHeight="1" thickBot="1">
      <c r="A100" s="313" t="s">
        <v>211</v>
      </c>
      <c r="B100" s="314" t="s">
        <v>105</v>
      </c>
      <c r="C100" s="331" t="s">
        <v>123</v>
      </c>
      <c r="D100" s="316"/>
      <c r="E100" s="332"/>
      <c r="F100" s="316"/>
      <c r="G100" s="316"/>
      <c r="H100" s="316"/>
      <c r="I100" s="445">
        <f>E100+F100+G100+H100</f>
        <v>0</v>
      </c>
      <c r="J100" s="462">
        <f>D100-I100</f>
        <v>0</v>
      </c>
    </row>
    <row r="101" spans="1:10" ht="8.25" customHeight="1" thickBot="1">
      <c r="A101" s="338"/>
      <c r="B101" s="339"/>
      <c r="C101" s="339"/>
      <c r="D101" s="339"/>
      <c r="E101" s="339"/>
      <c r="F101" s="339"/>
      <c r="G101" s="339"/>
      <c r="H101" s="339"/>
      <c r="I101" s="339"/>
      <c r="J101" s="339"/>
    </row>
    <row r="102" spans="1:10" ht="15.75" customHeight="1" thickBot="1">
      <c r="A102" s="340" t="s">
        <v>212</v>
      </c>
      <c r="B102" s="341">
        <v>450</v>
      </c>
      <c r="C102" s="341" t="s">
        <v>213</v>
      </c>
      <c r="D102" s="464">
        <f aca="true" t="shared" si="2" ref="D102:I102">D19-D51</f>
        <v>0</v>
      </c>
      <c r="E102" s="464">
        <f t="shared" si="2"/>
        <v>6000</v>
      </c>
      <c r="F102" s="464">
        <f t="shared" si="2"/>
        <v>46443.29000000004</v>
      </c>
      <c r="G102" s="464">
        <f t="shared" si="2"/>
        <v>0</v>
      </c>
      <c r="H102" s="464">
        <f t="shared" si="2"/>
        <v>0</v>
      </c>
      <c r="I102" s="464">
        <f t="shared" si="2"/>
        <v>52443.29000000004</v>
      </c>
      <c r="J102" s="501" t="s">
        <v>213</v>
      </c>
    </row>
    <row r="103" spans="3:10" ht="15">
      <c r="C103" s="280"/>
      <c r="E103" s="272"/>
      <c r="F103" s="272"/>
      <c r="G103" s="272"/>
      <c r="H103" s="272"/>
      <c r="J103" s="342"/>
    </row>
    <row r="104" spans="1:10" ht="13.5" customHeight="1">
      <c r="A104" s="318"/>
      <c r="B104" s="343"/>
      <c r="C104" s="280" t="s">
        <v>214</v>
      </c>
      <c r="D104" s="344"/>
      <c r="E104" s="320"/>
      <c r="F104" s="320"/>
      <c r="G104" s="320"/>
      <c r="H104" s="320"/>
      <c r="J104" s="264" t="s">
        <v>283</v>
      </c>
    </row>
    <row r="105" spans="1:10" ht="12.75">
      <c r="A105" s="275"/>
      <c r="B105" s="321"/>
      <c r="C105" s="321"/>
      <c r="D105" s="322"/>
      <c r="E105" s="322"/>
      <c r="F105" s="323"/>
      <c r="G105" s="323"/>
      <c r="H105" s="322"/>
      <c r="I105" s="286"/>
      <c r="J105" s="322"/>
    </row>
    <row r="106" spans="1:10" ht="12" customHeight="1">
      <c r="A106" s="638" t="s">
        <v>99</v>
      </c>
      <c r="B106" s="639" t="s">
        <v>3</v>
      </c>
      <c r="C106" s="639" t="s">
        <v>4</v>
      </c>
      <c r="D106" s="288"/>
      <c r="E106" s="645" t="s">
        <v>159</v>
      </c>
      <c r="F106" s="646"/>
      <c r="G106" s="646"/>
      <c r="H106" s="646"/>
      <c r="I106" s="647"/>
      <c r="J106" s="289" t="s">
        <v>160</v>
      </c>
    </row>
    <row r="107" spans="1:10" ht="11.25" customHeight="1">
      <c r="A107" s="639"/>
      <c r="B107" s="639"/>
      <c r="C107" s="639"/>
      <c r="D107" s="288"/>
      <c r="E107" s="634" t="s">
        <v>318</v>
      </c>
      <c r="F107" s="634" t="s">
        <v>319</v>
      </c>
      <c r="G107" s="290" t="s">
        <v>317</v>
      </c>
      <c r="H107" s="288" t="s">
        <v>165</v>
      </c>
      <c r="I107" s="634" t="s">
        <v>134</v>
      </c>
      <c r="J107" s="288" t="s">
        <v>161</v>
      </c>
    </row>
    <row r="108" spans="1:10" ht="23.25" customHeight="1">
      <c r="A108" s="640"/>
      <c r="B108" s="640"/>
      <c r="C108" s="640"/>
      <c r="D108" s="594" t="s">
        <v>321</v>
      </c>
      <c r="E108" s="635"/>
      <c r="F108" s="635"/>
      <c r="G108" s="288" t="s">
        <v>320</v>
      </c>
      <c r="H108" s="288" t="s">
        <v>168</v>
      </c>
      <c r="I108" s="635"/>
      <c r="J108" s="288" t="s">
        <v>166</v>
      </c>
    </row>
    <row r="109" spans="1:10" ht="12" customHeight="1" thickBot="1">
      <c r="A109" s="291">
        <v>1</v>
      </c>
      <c r="B109" s="262">
        <v>2</v>
      </c>
      <c r="C109" s="262"/>
      <c r="D109" s="292" t="s">
        <v>169</v>
      </c>
      <c r="E109" s="293" t="s">
        <v>170</v>
      </c>
      <c r="F109" s="292" t="s">
        <v>5</v>
      </c>
      <c r="G109" s="292" t="s">
        <v>6</v>
      </c>
      <c r="H109" s="292" t="s">
        <v>171</v>
      </c>
      <c r="I109" s="292" t="s">
        <v>172</v>
      </c>
      <c r="J109" s="292" t="s">
        <v>139</v>
      </c>
    </row>
    <row r="110" spans="1:10" ht="28.5" customHeight="1">
      <c r="A110" s="345" t="s">
        <v>260</v>
      </c>
      <c r="B110" s="295" t="s">
        <v>207</v>
      </c>
      <c r="C110" s="346"/>
      <c r="D110" s="466">
        <f aca="true" t="shared" si="3" ref="D110:I110">-D102</f>
        <v>0</v>
      </c>
      <c r="E110" s="466">
        <f t="shared" si="3"/>
        <v>-6000</v>
      </c>
      <c r="F110" s="466">
        <f t="shared" si="3"/>
        <v>-46443.29000000004</v>
      </c>
      <c r="G110" s="466">
        <f t="shared" si="3"/>
        <v>0</v>
      </c>
      <c r="H110" s="466">
        <f t="shared" si="3"/>
        <v>0</v>
      </c>
      <c r="I110" s="466">
        <f t="shared" si="3"/>
        <v>-52443.29000000004</v>
      </c>
      <c r="J110" s="437">
        <f>D110-I110</f>
        <v>52443.29000000004</v>
      </c>
    </row>
    <row r="111" spans="1:10" ht="12" customHeight="1">
      <c r="A111" s="347" t="s">
        <v>20</v>
      </c>
      <c r="B111" s="348"/>
      <c r="C111" s="349"/>
      <c r="D111" s="505"/>
      <c r="E111" s="506"/>
      <c r="F111" s="505"/>
      <c r="G111" s="505"/>
      <c r="H111" s="505"/>
      <c r="I111" s="505"/>
      <c r="J111" s="513"/>
    </row>
    <row r="112" spans="1:10" ht="15" customHeight="1">
      <c r="A112" s="350" t="s">
        <v>216</v>
      </c>
      <c r="B112" s="351" t="s">
        <v>117</v>
      </c>
      <c r="C112" s="296"/>
      <c r="D112" s="450">
        <f>D114+D115+D116+D117+D118</f>
        <v>0</v>
      </c>
      <c r="E112" s="450">
        <f>E114+E115+E116+E117+E118</f>
        <v>0</v>
      </c>
      <c r="F112" s="450">
        <f>F114+F115+F116+F117+F118</f>
        <v>0</v>
      </c>
      <c r="G112" s="450">
        <f>G114+G115+G116+G117+G118</f>
        <v>0</v>
      </c>
      <c r="H112" s="450">
        <f>H114+H115+H116+H117+H118</f>
        <v>0</v>
      </c>
      <c r="I112" s="445">
        <f>E112+F112+G112+H112</f>
        <v>0</v>
      </c>
      <c r="J112" s="446">
        <f>D112-I112</f>
        <v>0</v>
      </c>
    </row>
    <row r="113" spans="1:10" ht="12.75" customHeight="1">
      <c r="A113" s="352" t="s">
        <v>32</v>
      </c>
      <c r="B113" s="303"/>
      <c r="C113" s="304"/>
      <c r="D113" s="447"/>
      <c r="E113" s="448"/>
      <c r="F113" s="447"/>
      <c r="G113" s="447"/>
      <c r="H113" s="447"/>
      <c r="I113" s="447"/>
      <c r="J113" s="514"/>
    </row>
    <row r="114" spans="1:10" ht="14.25" customHeight="1">
      <c r="A114" s="353" t="s">
        <v>290</v>
      </c>
      <c r="B114" s="351" t="s">
        <v>125</v>
      </c>
      <c r="C114" s="296" t="s">
        <v>29</v>
      </c>
      <c r="D114" s="449"/>
      <c r="E114" s="449"/>
      <c r="F114" s="449"/>
      <c r="G114" s="444"/>
      <c r="H114" s="444"/>
      <c r="I114" s="445">
        <f>E114+F114+G114+H114</f>
        <v>0</v>
      </c>
      <c r="J114" s="446">
        <f>D114-I114</f>
        <v>0</v>
      </c>
    </row>
    <row r="115" spans="1:10" s="357" customFormat="1" ht="14.25" customHeight="1">
      <c r="A115" s="354" t="s">
        <v>217</v>
      </c>
      <c r="B115" s="355" t="s">
        <v>218</v>
      </c>
      <c r="C115" s="356" t="s">
        <v>122</v>
      </c>
      <c r="D115" s="502"/>
      <c r="E115" s="502"/>
      <c r="F115" s="502"/>
      <c r="G115" s="503"/>
      <c r="H115" s="503"/>
      <c r="I115" s="503"/>
      <c r="J115" s="504"/>
    </row>
    <row r="116" spans="1:10" s="357" customFormat="1" ht="14.25" customHeight="1">
      <c r="A116" s="354" t="s">
        <v>219</v>
      </c>
      <c r="B116" s="358" t="s">
        <v>220</v>
      </c>
      <c r="C116" s="356" t="s">
        <v>121</v>
      </c>
      <c r="D116" s="502"/>
      <c r="E116" s="502"/>
      <c r="F116" s="502"/>
      <c r="G116" s="503"/>
      <c r="H116" s="503"/>
      <c r="I116" s="503"/>
      <c r="J116" s="504"/>
    </row>
    <row r="117" spans="1:10" s="357" customFormat="1" ht="14.25" customHeight="1">
      <c r="A117" s="354" t="s">
        <v>221</v>
      </c>
      <c r="B117" s="355" t="s">
        <v>222</v>
      </c>
      <c r="C117" s="356" t="s">
        <v>126</v>
      </c>
      <c r="D117" s="502"/>
      <c r="E117" s="502"/>
      <c r="F117" s="502"/>
      <c r="G117" s="503"/>
      <c r="H117" s="503"/>
      <c r="I117" s="503"/>
      <c r="J117" s="504"/>
    </row>
    <row r="118" spans="1:10" s="357" customFormat="1" ht="14.25" customHeight="1">
      <c r="A118" s="354" t="s">
        <v>291</v>
      </c>
      <c r="B118" s="355" t="s">
        <v>224</v>
      </c>
      <c r="C118" s="356" t="s">
        <v>127</v>
      </c>
      <c r="D118" s="502"/>
      <c r="E118" s="502"/>
      <c r="F118" s="502"/>
      <c r="G118" s="503"/>
      <c r="H118" s="503"/>
      <c r="I118" s="503"/>
      <c r="J118" s="504"/>
    </row>
    <row r="119" spans="1:10" s="357" customFormat="1" ht="15.75" customHeight="1">
      <c r="A119" s="359" t="s">
        <v>225</v>
      </c>
      <c r="B119" s="358" t="s">
        <v>118</v>
      </c>
      <c r="C119" s="356"/>
      <c r="D119" s="502"/>
      <c r="E119" s="502"/>
      <c r="F119" s="502"/>
      <c r="G119" s="503"/>
      <c r="H119" s="503"/>
      <c r="I119" s="503"/>
      <c r="J119" s="504"/>
    </row>
    <row r="120" spans="1:10" s="357" customFormat="1" ht="12" customHeight="1">
      <c r="A120" s="352" t="s">
        <v>32</v>
      </c>
      <c r="B120" s="348"/>
      <c r="C120" s="349"/>
      <c r="D120" s="505"/>
      <c r="E120" s="506"/>
      <c r="F120" s="505"/>
      <c r="G120" s="505"/>
      <c r="H120" s="505"/>
      <c r="I120" s="505"/>
      <c r="J120" s="507"/>
    </row>
    <row r="121" spans="1:10" ht="14.25" customHeight="1">
      <c r="A121" s="360" t="s">
        <v>290</v>
      </c>
      <c r="B121" s="351" t="s">
        <v>226</v>
      </c>
      <c r="C121" s="296" t="s">
        <v>29</v>
      </c>
      <c r="D121" s="502"/>
      <c r="E121" s="502"/>
      <c r="F121" s="502"/>
      <c r="G121" s="503"/>
      <c r="H121" s="503"/>
      <c r="I121" s="503"/>
      <c r="J121" s="504"/>
    </row>
    <row r="122" spans="1:10" s="357" customFormat="1" ht="14.25" customHeight="1">
      <c r="A122" s="362" t="s">
        <v>221</v>
      </c>
      <c r="B122" s="358" t="s">
        <v>138</v>
      </c>
      <c r="C122" s="356" t="s">
        <v>128</v>
      </c>
      <c r="D122" s="502"/>
      <c r="E122" s="502"/>
      <c r="F122" s="502"/>
      <c r="G122" s="503"/>
      <c r="H122" s="503"/>
      <c r="I122" s="503"/>
      <c r="J122" s="504"/>
    </row>
    <row r="123" spans="1:10" s="357" customFormat="1" ht="14.25" customHeight="1">
      <c r="A123" s="362" t="s">
        <v>223</v>
      </c>
      <c r="B123" s="355" t="s">
        <v>227</v>
      </c>
      <c r="C123" s="356" t="s">
        <v>129</v>
      </c>
      <c r="D123" s="502"/>
      <c r="E123" s="502"/>
      <c r="F123" s="502"/>
      <c r="G123" s="503"/>
      <c r="H123" s="503"/>
      <c r="I123" s="503"/>
      <c r="J123" s="504"/>
    </row>
    <row r="124" spans="1:10" ht="15.75" customHeight="1">
      <c r="A124" s="359" t="s">
        <v>228</v>
      </c>
      <c r="B124" s="363" t="s">
        <v>229</v>
      </c>
      <c r="C124" s="296"/>
      <c r="D124" s="171"/>
      <c r="E124" s="450">
        <f>E125+E126</f>
        <v>-6000</v>
      </c>
      <c r="F124" s="450">
        <f>F125+F126</f>
        <v>-46443.29000000004</v>
      </c>
      <c r="G124" s="450">
        <f>G125+G126</f>
        <v>0</v>
      </c>
      <c r="H124" s="450">
        <f>H125+H126</f>
        <v>0</v>
      </c>
      <c r="I124" s="445">
        <f>E124+F124+G124</f>
        <v>-52443.29000000004</v>
      </c>
      <c r="J124" s="446">
        <f>D124-I124</f>
        <v>52443.29000000004</v>
      </c>
    </row>
    <row r="125" spans="1:10" ht="14.25" customHeight="1">
      <c r="A125" s="361" t="s">
        <v>230</v>
      </c>
      <c r="B125" s="363" t="s">
        <v>126</v>
      </c>
      <c r="C125" s="296" t="s">
        <v>115</v>
      </c>
      <c r="D125" s="469" t="s">
        <v>213</v>
      </c>
      <c r="E125" s="449">
        <f>-E41</f>
        <v>-368957.77</v>
      </c>
      <c r="F125" s="449">
        <f>-F41</f>
        <v>-1213783.29</v>
      </c>
      <c r="G125" s="444">
        <f>-G41</f>
        <v>0</v>
      </c>
      <c r="H125" s="444"/>
      <c r="I125" s="445">
        <f>E125+F125+G125</f>
        <v>-1582741.06</v>
      </c>
      <c r="J125" s="470" t="s">
        <v>213</v>
      </c>
    </row>
    <row r="126" spans="1:10" ht="14.25" customHeight="1">
      <c r="A126" s="361" t="s">
        <v>231</v>
      </c>
      <c r="B126" s="363" t="s">
        <v>128</v>
      </c>
      <c r="C126" s="296" t="s">
        <v>116</v>
      </c>
      <c r="D126" s="469" t="s">
        <v>213</v>
      </c>
      <c r="E126" s="449">
        <f>E51</f>
        <v>362957.77</v>
      </c>
      <c r="F126" s="449">
        <f>F51</f>
        <v>1167340</v>
      </c>
      <c r="G126" s="444">
        <f>G51</f>
        <v>0</v>
      </c>
      <c r="H126" s="444"/>
      <c r="I126" s="445">
        <f>E126+F126+G126</f>
        <v>1530297.77</v>
      </c>
      <c r="J126" s="470" t="s">
        <v>213</v>
      </c>
    </row>
    <row r="127" spans="1:10" ht="25.5" customHeight="1">
      <c r="A127" s="359" t="s">
        <v>232</v>
      </c>
      <c r="B127" s="364" t="s">
        <v>130</v>
      </c>
      <c r="C127" s="296"/>
      <c r="D127" s="436">
        <f aca="true" t="shared" si="4" ref="D127:I127">D129+D130</f>
        <v>0</v>
      </c>
      <c r="E127" s="436">
        <f t="shared" si="4"/>
        <v>0</v>
      </c>
      <c r="F127" s="436">
        <f t="shared" si="4"/>
        <v>0</v>
      </c>
      <c r="G127" s="436">
        <f t="shared" si="4"/>
        <v>0</v>
      </c>
      <c r="H127" s="436">
        <f t="shared" si="4"/>
        <v>0</v>
      </c>
      <c r="I127" s="445">
        <f t="shared" si="4"/>
        <v>0</v>
      </c>
      <c r="J127" s="439">
        <f>D127-I127</f>
        <v>0</v>
      </c>
    </row>
    <row r="128" spans="1:10" ht="12.75" customHeight="1">
      <c r="A128" s="347" t="s">
        <v>20</v>
      </c>
      <c r="B128" s="303"/>
      <c r="C128" s="304"/>
      <c r="D128" s="472"/>
      <c r="E128" s="448"/>
      <c r="F128" s="447"/>
      <c r="G128" s="447"/>
      <c r="H128" s="473"/>
      <c r="I128" s="447"/>
      <c r="J128" s="474"/>
    </row>
    <row r="129" spans="1:10" ht="14.25" customHeight="1">
      <c r="A129" s="360" t="s">
        <v>233</v>
      </c>
      <c r="B129" s="351" t="s">
        <v>234</v>
      </c>
      <c r="C129" s="365" t="s">
        <v>115</v>
      </c>
      <c r="D129" s="449"/>
      <c r="E129" s="475"/>
      <c r="F129" s="476"/>
      <c r="G129" s="475"/>
      <c r="H129" s="444"/>
      <c r="I129" s="445">
        <f>E129+F129+G129</f>
        <v>0</v>
      </c>
      <c r="J129" s="477" t="s">
        <v>176</v>
      </c>
    </row>
    <row r="130" spans="1:10" ht="14.25" customHeight="1" thickBot="1">
      <c r="A130" s="361" t="s">
        <v>235</v>
      </c>
      <c r="B130" s="371" t="s">
        <v>236</v>
      </c>
      <c r="C130" s="315" t="s">
        <v>116</v>
      </c>
      <c r="D130" s="461"/>
      <c r="E130" s="456"/>
      <c r="F130" s="461"/>
      <c r="G130" s="456"/>
      <c r="H130" s="456"/>
      <c r="I130" s="457">
        <f>E130+F130+G130</f>
        <v>0</v>
      </c>
      <c r="J130" s="483" t="s">
        <v>176</v>
      </c>
    </row>
    <row r="131" spans="3:8" ht="12" customHeight="1">
      <c r="C131" s="280"/>
      <c r="E131" s="272"/>
      <c r="F131" s="272"/>
      <c r="G131" s="272"/>
      <c r="H131" s="272"/>
    </row>
    <row r="132" spans="1:10" ht="14.25" customHeight="1">
      <c r="A132" s="318"/>
      <c r="B132" s="343"/>
      <c r="C132" s="343"/>
      <c r="D132" s="344"/>
      <c r="E132" s="320"/>
      <c r="F132" s="320"/>
      <c r="G132" s="320"/>
      <c r="H132" s="320"/>
      <c r="J132" s="264" t="s">
        <v>284</v>
      </c>
    </row>
    <row r="133" spans="1:10" ht="9.75" customHeight="1">
      <c r="A133" s="275"/>
      <c r="B133" s="321"/>
      <c r="C133" s="321"/>
      <c r="D133" s="322"/>
      <c r="E133" s="322"/>
      <c r="F133" s="323"/>
      <c r="G133" s="323"/>
      <c r="H133" s="322"/>
      <c r="I133" s="286"/>
      <c r="J133" s="322"/>
    </row>
    <row r="134" spans="1:10" ht="12" customHeight="1">
      <c r="A134" s="638" t="s">
        <v>99</v>
      </c>
      <c r="B134" s="639" t="s">
        <v>3</v>
      </c>
      <c r="C134" s="639" t="s">
        <v>4</v>
      </c>
      <c r="D134" s="288"/>
      <c r="E134" s="645" t="s">
        <v>159</v>
      </c>
      <c r="F134" s="646"/>
      <c r="G134" s="646"/>
      <c r="H134" s="646"/>
      <c r="I134" s="647"/>
      <c r="J134" s="289" t="s">
        <v>160</v>
      </c>
    </row>
    <row r="135" spans="1:10" ht="11.25" customHeight="1">
      <c r="A135" s="639"/>
      <c r="B135" s="639"/>
      <c r="C135" s="639"/>
      <c r="D135" s="288"/>
      <c r="E135" s="634" t="s">
        <v>318</v>
      </c>
      <c r="F135" s="634" t="s">
        <v>319</v>
      </c>
      <c r="G135" s="290" t="s">
        <v>317</v>
      </c>
      <c r="H135" s="288" t="s">
        <v>165</v>
      </c>
      <c r="I135" s="634" t="s">
        <v>134</v>
      </c>
      <c r="J135" s="288" t="s">
        <v>161</v>
      </c>
    </row>
    <row r="136" spans="1:10" ht="26.25" customHeight="1">
      <c r="A136" s="640"/>
      <c r="B136" s="640"/>
      <c r="C136" s="640"/>
      <c r="D136" s="594" t="s">
        <v>321</v>
      </c>
      <c r="E136" s="635"/>
      <c r="F136" s="635"/>
      <c r="G136" s="288" t="s">
        <v>320</v>
      </c>
      <c r="H136" s="288" t="s">
        <v>168</v>
      </c>
      <c r="I136" s="635"/>
      <c r="J136" s="288" t="s">
        <v>166</v>
      </c>
    </row>
    <row r="137" spans="1:10" ht="12.75" customHeight="1" thickBot="1">
      <c r="A137" s="291">
        <v>1</v>
      </c>
      <c r="B137" s="262">
        <v>2</v>
      </c>
      <c r="C137" s="262"/>
      <c r="D137" s="292" t="s">
        <v>169</v>
      </c>
      <c r="E137" s="293" t="s">
        <v>170</v>
      </c>
      <c r="F137" s="292" t="s">
        <v>5</v>
      </c>
      <c r="G137" s="292" t="s">
        <v>6</v>
      </c>
      <c r="H137" s="292" t="s">
        <v>171</v>
      </c>
      <c r="I137" s="292" t="s">
        <v>172</v>
      </c>
      <c r="J137" s="292" t="s">
        <v>139</v>
      </c>
    </row>
    <row r="138" spans="1:10" ht="16.5" customHeight="1">
      <c r="A138" s="367" t="s">
        <v>238</v>
      </c>
      <c r="B138" s="364" t="s">
        <v>129</v>
      </c>
      <c r="C138" s="368" t="s">
        <v>213</v>
      </c>
      <c r="D138" s="436">
        <f aca="true" t="shared" si="5" ref="D138:I138">D140+D141</f>
        <v>0</v>
      </c>
      <c r="E138" s="436">
        <f t="shared" si="5"/>
        <v>0</v>
      </c>
      <c r="F138" s="436">
        <f t="shared" si="5"/>
        <v>0</v>
      </c>
      <c r="G138" s="436">
        <f t="shared" si="5"/>
        <v>0</v>
      </c>
      <c r="H138" s="436">
        <f t="shared" si="5"/>
        <v>0</v>
      </c>
      <c r="I138" s="445">
        <f t="shared" si="5"/>
        <v>0</v>
      </c>
      <c r="J138" s="439">
        <f>D138-I138</f>
        <v>0</v>
      </c>
    </row>
    <row r="139" spans="1:10" ht="12.75" customHeight="1">
      <c r="A139" s="307" t="s">
        <v>20</v>
      </c>
      <c r="B139" s="348"/>
      <c r="C139" s="349"/>
      <c r="D139" s="472"/>
      <c r="E139" s="448"/>
      <c r="F139" s="447"/>
      <c r="G139" s="447"/>
      <c r="H139" s="479"/>
      <c r="I139" s="447"/>
      <c r="J139" s="447"/>
    </row>
    <row r="140" spans="1:10" ht="24.75" customHeight="1">
      <c r="A140" s="369" t="s">
        <v>239</v>
      </c>
      <c r="B140" s="351" t="s">
        <v>240</v>
      </c>
      <c r="C140" s="365"/>
      <c r="D140" s="475"/>
      <c r="E140" s="475"/>
      <c r="F140" s="476"/>
      <c r="G140" s="475"/>
      <c r="H140" s="475"/>
      <c r="I140" s="445">
        <f>E140+F140+G140</f>
        <v>0</v>
      </c>
      <c r="J140" s="446">
        <f>D140-I140</f>
        <v>0</v>
      </c>
    </row>
    <row r="141" spans="1:10" ht="24.75" customHeight="1">
      <c r="A141" s="369" t="s">
        <v>241</v>
      </c>
      <c r="B141" s="363" t="s">
        <v>242</v>
      </c>
      <c r="C141" s="366"/>
      <c r="D141" s="591"/>
      <c r="E141" s="591"/>
      <c r="F141" s="592"/>
      <c r="G141" s="591"/>
      <c r="H141" s="591"/>
      <c r="I141" s="508">
        <f>E141+F141+G141</f>
        <v>0</v>
      </c>
      <c r="J141" s="593">
        <f>D141-I141</f>
        <v>0</v>
      </c>
    </row>
    <row r="142" spans="1:10" ht="27" customHeight="1">
      <c r="A142" s="367" t="s">
        <v>243</v>
      </c>
      <c r="B142" s="364" t="s">
        <v>131</v>
      </c>
      <c r="C142" s="368" t="s">
        <v>213</v>
      </c>
      <c r="D142" s="436">
        <f aca="true" t="shared" si="6" ref="D142:I142">D144+D145</f>
        <v>0</v>
      </c>
      <c r="E142" s="436">
        <f t="shared" si="6"/>
        <v>0</v>
      </c>
      <c r="F142" s="436">
        <f t="shared" si="6"/>
        <v>0</v>
      </c>
      <c r="G142" s="436">
        <f t="shared" si="6"/>
        <v>0</v>
      </c>
      <c r="H142" s="436">
        <f t="shared" si="6"/>
        <v>0</v>
      </c>
      <c r="I142" s="436">
        <f t="shared" si="6"/>
        <v>0</v>
      </c>
      <c r="J142" s="439">
        <f>D142-I142</f>
        <v>0</v>
      </c>
    </row>
    <row r="143" spans="1:10" ht="12" customHeight="1">
      <c r="A143" s="307" t="s">
        <v>20</v>
      </c>
      <c r="B143" s="348"/>
      <c r="C143" s="349"/>
      <c r="D143" s="472"/>
      <c r="E143" s="448"/>
      <c r="F143" s="447"/>
      <c r="G143" s="447"/>
      <c r="H143" s="479"/>
      <c r="I143" s="447"/>
      <c r="J143" s="447"/>
    </row>
    <row r="144" spans="1:10" ht="24" customHeight="1">
      <c r="A144" s="369" t="s">
        <v>244</v>
      </c>
      <c r="B144" s="351" t="s">
        <v>245</v>
      </c>
      <c r="C144" s="365"/>
      <c r="D144" s="475"/>
      <c r="E144" s="475"/>
      <c r="F144" s="476"/>
      <c r="G144" s="475"/>
      <c r="H144" s="475"/>
      <c r="I144" s="445">
        <f>E144+F144+G144</f>
        <v>0</v>
      </c>
      <c r="J144" s="446">
        <f>D144-I144</f>
        <v>0</v>
      </c>
    </row>
    <row r="145" spans="1:10" ht="24" customHeight="1" thickBot="1">
      <c r="A145" s="370" t="s">
        <v>246</v>
      </c>
      <c r="B145" s="371" t="s">
        <v>247</v>
      </c>
      <c r="C145" s="315"/>
      <c r="D145" s="456"/>
      <c r="E145" s="456"/>
      <c r="F145" s="461"/>
      <c r="G145" s="456"/>
      <c r="H145" s="456"/>
      <c r="I145" s="457">
        <f>E145+F145+G145</f>
        <v>0</v>
      </c>
      <c r="J145" s="462">
        <f>D145-I145</f>
        <v>0</v>
      </c>
    </row>
    <row r="146" spans="1:10" ht="12.75">
      <c r="A146" s="372"/>
      <c r="B146" s="373"/>
      <c r="C146" s="373"/>
      <c r="D146" s="339"/>
      <c r="E146" s="339"/>
      <c r="F146" s="339"/>
      <c r="G146" s="339"/>
      <c r="H146" s="339"/>
      <c r="I146" s="339"/>
      <c r="J146" s="339"/>
    </row>
    <row r="147" spans="1:10" ht="22.5" customHeight="1">
      <c r="A147" s="374" t="s">
        <v>325</v>
      </c>
      <c r="B147" s="375"/>
      <c r="C147" s="375"/>
      <c r="D147" s="339"/>
      <c r="E147" s="376"/>
      <c r="F147" s="376" t="s">
        <v>249</v>
      </c>
      <c r="G147" s="339"/>
      <c r="H147" s="339"/>
      <c r="I147" s="339"/>
      <c r="J147" s="339"/>
    </row>
    <row r="148" spans="1:10" ht="9.75" customHeight="1">
      <c r="A148" s="271" t="s">
        <v>250</v>
      </c>
      <c r="B148" s="271"/>
      <c r="C148" s="271"/>
      <c r="D148" s="272"/>
      <c r="E148" s="377"/>
      <c r="F148" s="377" t="s">
        <v>251</v>
      </c>
      <c r="G148" s="377"/>
      <c r="H148" s="377"/>
      <c r="I148" s="377"/>
      <c r="J148" s="377"/>
    </row>
    <row r="149" spans="5:10" ht="12.75" customHeight="1">
      <c r="E149" s="377"/>
      <c r="F149" s="377"/>
      <c r="G149" s="374"/>
      <c r="H149" s="374"/>
      <c r="I149" s="377"/>
      <c r="J149" s="377"/>
    </row>
    <row r="150" spans="1:10" ht="12.75" customHeight="1">
      <c r="A150" s="271" t="s">
        <v>326</v>
      </c>
      <c r="B150" s="271"/>
      <c r="C150" s="271"/>
      <c r="D150" s="272"/>
      <c r="E150" s="377"/>
      <c r="F150" s="377"/>
      <c r="G150" s="377"/>
      <c r="H150" s="377"/>
      <c r="I150" s="377"/>
      <c r="J150" s="377"/>
    </row>
    <row r="151" spans="1:10" ht="9.75" customHeight="1">
      <c r="A151" s="271" t="s">
        <v>253</v>
      </c>
      <c r="B151" s="271"/>
      <c r="C151" s="271"/>
      <c r="D151" s="272"/>
      <c r="E151" s="377"/>
      <c r="F151" s="377"/>
      <c r="G151" s="377"/>
      <c r="H151" s="377"/>
      <c r="I151" s="377"/>
      <c r="J151" s="377"/>
    </row>
    <row r="152" spans="4:10" ht="23.25" customHeight="1">
      <c r="D152" s="535" t="s">
        <v>281</v>
      </c>
      <c r="E152" s="378"/>
      <c r="F152" s="378"/>
      <c r="G152" s="379"/>
      <c r="H152" s="321"/>
      <c r="I152" s="286"/>
      <c r="J152" s="287"/>
    </row>
    <row r="153" spans="4:8" ht="11.25" customHeight="1">
      <c r="D153" s="377"/>
      <c r="E153" s="377"/>
      <c r="F153" s="377"/>
      <c r="G153" s="378" t="s">
        <v>255</v>
      </c>
      <c r="H153" s="260"/>
    </row>
    <row r="154" spans="4:8" ht="22.5" customHeight="1">
      <c r="D154" s="380" t="s">
        <v>140</v>
      </c>
      <c r="E154" s="378"/>
      <c r="F154" s="378"/>
      <c r="G154" s="378"/>
      <c r="H154" s="260"/>
    </row>
    <row r="155" spans="4:8" ht="10.5" customHeight="1">
      <c r="D155" s="378" t="s">
        <v>256</v>
      </c>
      <c r="E155" s="378"/>
      <c r="F155" s="378"/>
      <c r="H155" s="260"/>
    </row>
    <row r="156" spans="1:9" ht="23.25" customHeight="1">
      <c r="A156" s="380" t="s">
        <v>133</v>
      </c>
      <c r="B156" s="261"/>
      <c r="C156" s="261"/>
      <c r="D156" s="261"/>
      <c r="E156" s="261"/>
      <c r="F156" s="261"/>
      <c r="G156" s="261"/>
      <c r="H156" s="261"/>
      <c r="I156" s="261"/>
    </row>
    <row r="157" spans="1:9" ht="12" customHeight="1">
      <c r="A157" s="381" t="s">
        <v>257</v>
      </c>
      <c r="B157" s="261"/>
      <c r="C157" s="382"/>
      <c r="D157" s="339"/>
      <c r="E157" s="339"/>
      <c r="F157" s="339"/>
      <c r="G157" s="261"/>
      <c r="H157" s="261"/>
      <c r="I157" s="261"/>
    </row>
    <row r="158" spans="1:9" ht="9.75" customHeight="1">
      <c r="A158" s="271"/>
      <c r="B158" s="271"/>
      <c r="C158" s="271"/>
      <c r="D158" s="272"/>
      <c r="E158" s="272"/>
      <c r="F158" s="271"/>
      <c r="G158" s="271"/>
      <c r="H158" s="383"/>
      <c r="I158" s="261"/>
    </row>
    <row r="159" spans="1:9" ht="13.5" customHeight="1">
      <c r="A159" s="271" t="s">
        <v>132</v>
      </c>
      <c r="B159" s="271"/>
      <c r="C159" s="271"/>
      <c r="D159" s="374"/>
      <c r="E159" s="384"/>
      <c r="F159" s="384"/>
      <c r="G159" s="384"/>
      <c r="H159" s="385"/>
      <c r="I159" s="385"/>
    </row>
  </sheetData>
  <sheetProtection/>
  <mergeCells count="37">
    <mergeCell ref="A134:A136"/>
    <mergeCell ref="B134:B136"/>
    <mergeCell ref="C134:C136"/>
    <mergeCell ref="E134:I134"/>
    <mergeCell ref="I135:I136"/>
    <mergeCell ref="A106:A108"/>
    <mergeCell ref="B106:B108"/>
    <mergeCell ref="C106:C108"/>
    <mergeCell ref="E106:I106"/>
    <mergeCell ref="I107:I108"/>
    <mergeCell ref="A77:A79"/>
    <mergeCell ref="B77:B79"/>
    <mergeCell ref="C77:C79"/>
    <mergeCell ref="E77:I77"/>
    <mergeCell ref="I78:I79"/>
    <mergeCell ref="A47:A49"/>
    <mergeCell ref="B47:B49"/>
    <mergeCell ref="C47:C49"/>
    <mergeCell ref="I48:I49"/>
    <mergeCell ref="E47:I47"/>
    <mergeCell ref="A2:H2"/>
    <mergeCell ref="I16:I17"/>
    <mergeCell ref="A15:A17"/>
    <mergeCell ref="C15:C17"/>
    <mergeCell ref="B15:B17"/>
    <mergeCell ref="E15:I15"/>
    <mergeCell ref="F16:F17"/>
    <mergeCell ref="E16:E17"/>
    <mergeCell ref="A3:H3"/>
    <mergeCell ref="E135:E136"/>
    <mergeCell ref="F135:F136"/>
    <mergeCell ref="E48:E49"/>
    <mergeCell ref="F48:F49"/>
    <mergeCell ref="E78:E79"/>
    <mergeCell ref="F78:F79"/>
    <mergeCell ref="E107:E108"/>
    <mergeCell ref="F107:F108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255" man="1"/>
    <brk id="73" max="255" man="1"/>
    <brk id="102" max="255" man="1"/>
    <brk id="1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zoomScaleSheetLayoutView="100" zoomScalePageLayoutView="0" workbookViewId="0" topLeftCell="A1">
      <selection activeCell="C19" sqref="C19"/>
    </sheetView>
  </sheetViews>
  <sheetFormatPr defaultColWidth="10.28125" defaultRowHeight="12"/>
  <cols>
    <col min="1" max="1" width="46.8515625" style="279" customWidth="1"/>
    <col min="2" max="2" width="6.421875" style="279" customWidth="1"/>
    <col min="3" max="3" width="9.421875" style="279" customWidth="1"/>
    <col min="4" max="4" width="14.00390625" style="279" customWidth="1"/>
    <col min="5" max="9" width="14.00390625" style="282" customWidth="1"/>
    <col min="10" max="10" width="14.00390625" style="261" customWidth="1"/>
    <col min="11" max="16384" width="10.28125" style="261" customWidth="1"/>
  </cols>
  <sheetData>
    <row r="1" spans="9:10" ht="7.5" customHeight="1">
      <c r="I1" s="259"/>
      <c r="J1" s="260"/>
    </row>
    <row r="2" spans="1:10" ht="15.75" customHeight="1" thickBot="1">
      <c r="A2" s="648" t="s">
        <v>141</v>
      </c>
      <c r="B2" s="649"/>
      <c r="C2" s="649"/>
      <c r="D2" s="649"/>
      <c r="E2" s="649"/>
      <c r="F2" s="649"/>
      <c r="G2" s="649"/>
      <c r="H2" s="649"/>
      <c r="I2" s="258"/>
      <c r="J2" s="262" t="s">
        <v>0</v>
      </c>
    </row>
    <row r="3" spans="1:10" ht="15.75" customHeight="1">
      <c r="A3" s="650" t="s">
        <v>142</v>
      </c>
      <c r="B3" s="650"/>
      <c r="C3" s="650"/>
      <c r="D3" s="650"/>
      <c r="E3" s="650"/>
      <c r="F3" s="650"/>
      <c r="G3" s="650"/>
      <c r="H3" s="650"/>
      <c r="I3" s="264" t="s">
        <v>1</v>
      </c>
      <c r="J3" s="265" t="s">
        <v>143</v>
      </c>
    </row>
    <row r="4" spans="1:10" ht="14.25" customHeight="1">
      <c r="A4" s="425"/>
      <c r="B4" s="425"/>
      <c r="C4" s="426" t="s">
        <v>276</v>
      </c>
      <c r="D4" s="427" t="str">
        <f>OtDateTxt</f>
        <v>1 ноября 2015 г.</v>
      </c>
      <c r="E4" s="425"/>
      <c r="F4" s="425"/>
      <c r="G4" s="425"/>
      <c r="H4" s="425"/>
      <c r="I4" s="264" t="s">
        <v>2</v>
      </c>
      <c r="J4" s="428">
        <f>OtDate</f>
        <v>42309</v>
      </c>
    </row>
    <row r="5" spans="1:10" s="269" customFormat="1" ht="15" customHeight="1">
      <c r="A5" s="533" t="s">
        <v>144</v>
      </c>
      <c r="B5" s="429" t="str">
        <f>OtUch</f>
        <v>МБОУ  СОШ №83</v>
      </c>
      <c r="C5" s="266"/>
      <c r="D5" s="266"/>
      <c r="E5" s="267"/>
      <c r="F5" s="267"/>
      <c r="G5" s="267"/>
      <c r="H5" s="267"/>
      <c r="I5" s="268" t="s">
        <v>145</v>
      </c>
      <c r="J5" s="432" t="str">
        <f>OkpoUc</f>
        <v>42233741</v>
      </c>
    </row>
    <row r="6" spans="1:10" s="269" customFormat="1" ht="15" customHeight="1">
      <c r="A6" s="533" t="s">
        <v>146</v>
      </c>
      <c r="B6" s="266"/>
      <c r="C6" s="266"/>
      <c r="D6" s="266"/>
      <c r="E6" s="267"/>
      <c r="F6" s="267"/>
      <c r="G6" s="267"/>
      <c r="H6" s="267"/>
      <c r="I6" s="268"/>
      <c r="J6" s="432"/>
    </row>
    <row r="7" spans="1:10" s="269" customFormat="1" ht="15" customHeight="1">
      <c r="A7" s="533" t="s">
        <v>147</v>
      </c>
      <c r="B7" s="429" t="str">
        <f>OtOrg</f>
        <v>УО Ногинского муниципального района</v>
      </c>
      <c r="C7" s="266"/>
      <c r="D7" s="266"/>
      <c r="E7" s="267"/>
      <c r="F7" s="267"/>
      <c r="G7" s="267"/>
      <c r="H7" s="267"/>
      <c r="I7" s="270" t="s">
        <v>148</v>
      </c>
      <c r="J7" s="432" t="str">
        <f>OKATO</f>
        <v>000000000</v>
      </c>
    </row>
    <row r="8" spans="1:10" ht="15" customHeight="1">
      <c r="A8" s="534" t="s">
        <v>149</v>
      </c>
      <c r="B8" s="271"/>
      <c r="C8" s="271"/>
      <c r="D8" s="271"/>
      <c r="E8" s="272"/>
      <c r="F8" s="272"/>
      <c r="G8" s="272"/>
      <c r="H8" s="272"/>
      <c r="I8" s="273" t="s">
        <v>145</v>
      </c>
      <c r="J8" s="433" t="str">
        <f>OtOkpo</f>
        <v>000000</v>
      </c>
    </row>
    <row r="9" spans="1:10" ht="15" customHeight="1">
      <c r="A9" s="534" t="s">
        <v>150</v>
      </c>
      <c r="B9" s="431" t="str">
        <f>OtRasp</f>
        <v>Организация</v>
      </c>
      <c r="C9" s="275"/>
      <c r="D9" s="275"/>
      <c r="E9" s="276"/>
      <c r="F9" s="276"/>
      <c r="G9" s="276"/>
      <c r="H9" s="276"/>
      <c r="I9" s="273" t="s">
        <v>151</v>
      </c>
      <c r="J9" s="433" t="str">
        <f>GLV</f>
        <v>000</v>
      </c>
    </row>
    <row r="10" spans="1:10" ht="15" customHeight="1">
      <c r="A10" s="534" t="s">
        <v>152</v>
      </c>
      <c r="B10" s="277" t="s">
        <v>264</v>
      </c>
      <c r="C10" s="275"/>
      <c r="D10" s="275"/>
      <c r="E10" s="276"/>
      <c r="F10" s="276"/>
      <c r="G10" s="276"/>
      <c r="H10" s="276"/>
      <c r="I10" s="273"/>
      <c r="J10" s="274" t="s">
        <v>5</v>
      </c>
    </row>
    <row r="11" spans="1:10" ht="15" customHeight="1">
      <c r="A11" s="534" t="s">
        <v>153</v>
      </c>
      <c r="B11" s="271"/>
      <c r="C11" s="271"/>
      <c r="D11" s="271"/>
      <c r="E11" s="272"/>
      <c r="F11" s="272"/>
      <c r="G11" s="272"/>
      <c r="H11" s="272"/>
      <c r="I11" s="273"/>
      <c r="J11" s="274"/>
    </row>
    <row r="12" spans="1:10" ht="15" customHeight="1" thickBot="1">
      <c r="A12" s="534" t="s">
        <v>154</v>
      </c>
      <c r="B12" s="271"/>
      <c r="C12" s="271"/>
      <c r="D12" s="271"/>
      <c r="E12" s="272"/>
      <c r="F12" s="272"/>
      <c r="G12" s="272"/>
      <c r="H12" s="272"/>
      <c r="I12" s="273" t="s">
        <v>155</v>
      </c>
      <c r="J12" s="278" t="s">
        <v>156</v>
      </c>
    </row>
    <row r="13" spans="2:10" ht="15" customHeight="1">
      <c r="B13" s="280"/>
      <c r="C13" s="280"/>
      <c r="D13" s="281" t="s">
        <v>157</v>
      </c>
      <c r="E13" s="272"/>
      <c r="G13" s="272"/>
      <c r="H13" s="272"/>
      <c r="I13" s="272"/>
      <c r="J13" s="283"/>
    </row>
    <row r="14" spans="1:10" ht="5.25" customHeight="1">
      <c r="A14" s="284"/>
      <c r="B14" s="284"/>
      <c r="C14" s="284"/>
      <c r="D14" s="285"/>
      <c r="E14" s="286"/>
      <c r="F14" s="286"/>
      <c r="G14" s="286"/>
      <c r="H14" s="286"/>
      <c r="I14" s="286"/>
      <c r="J14" s="287"/>
    </row>
    <row r="15" spans="1:10" ht="12.75" customHeight="1">
      <c r="A15" s="638" t="s">
        <v>99</v>
      </c>
      <c r="B15" s="638" t="s">
        <v>3</v>
      </c>
      <c r="C15" s="638" t="s">
        <v>4</v>
      </c>
      <c r="D15" s="288" t="s">
        <v>158</v>
      </c>
      <c r="E15" s="641" t="s">
        <v>159</v>
      </c>
      <c r="F15" s="642"/>
      <c r="G15" s="642"/>
      <c r="H15" s="642"/>
      <c r="I15" s="643"/>
      <c r="J15" s="289" t="s">
        <v>160</v>
      </c>
    </row>
    <row r="16" spans="1:10" ht="11.25" customHeight="1">
      <c r="A16" s="639"/>
      <c r="B16" s="639"/>
      <c r="C16" s="639"/>
      <c r="D16" s="288" t="s">
        <v>161</v>
      </c>
      <c r="E16" s="634" t="s">
        <v>162</v>
      </c>
      <c r="F16" s="634" t="s">
        <v>163</v>
      </c>
      <c r="G16" s="290" t="s">
        <v>164</v>
      </c>
      <c r="H16" s="288" t="s">
        <v>165</v>
      </c>
      <c r="I16" s="634" t="s">
        <v>134</v>
      </c>
      <c r="J16" s="288" t="s">
        <v>161</v>
      </c>
    </row>
    <row r="17" spans="1:10" ht="11.25" customHeight="1">
      <c r="A17" s="640"/>
      <c r="B17" s="640"/>
      <c r="C17" s="640"/>
      <c r="D17" s="288" t="s">
        <v>166</v>
      </c>
      <c r="E17" s="635"/>
      <c r="F17" s="635"/>
      <c r="G17" s="288" t="s">
        <v>167</v>
      </c>
      <c r="H17" s="288" t="s">
        <v>168</v>
      </c>
      <c r="I17" s="635"/>
      <c r="J17" s="288" t="s">
        <v>166</v>
      </c>
    </row>
    <row r="18" spans="1:10" ht="12" customHeight="1" thickBot="1">
      <c r="A18" s="291">
        <v>1</v>
      </c>
      <c r="B18" s="262">
        <v>2</v>
      </c>
      <c r="C18" s="262">
        <v>3</v>
      </c>
      <c r="D18" s="292" t="s">
        <v>169</v>
      </c>
      <c r="E18" s="293" t="s">
        <v>170</v>
      </c>
      <c r="F18" s="292" t="s">
        <v>5</v>
      </c>
      <c r="G18" s="292" t="s">
        <v>6</v>
      </c>
      <c r="H18" s="292" t="s">
        <v>171</v>
      </c>
      <c r="I18" s="292" t="s">
        <v>172</v>
      </c>
      <c r="J18" s="292" t="s">
        <v>139</v>
      </c>
    </row>
    <row r="19" spans="1:10" ht="15" customHeight="1">
      <c r="A19" s="294" t="s">
        <v>258</v>
      </c>
      <c r="B19" s="295" t="s">
        <v>7</v>
      </c>
      <c r="C19" s="296"/>
      <c r="D19" s="436">
        <f>D20+D23+D24+D25+D29+D38</f>
        <v>0</v>
      </c>
      <c r="E19" s="436">
        <f>E20+E23+E24+E25+E29+E38</f>
        <v>0</v>
      </c>
      <c r="F19" s="436">
        <f>F20+F23+F24+F25+F29+F38</f>
        <v>0</v>
      </c>
      <c r="G19" s="436">
        <f>G20+G23+G24+G25+G29+G38</f>
        <v>0</v>
      </c>
      <c r="H19" s="436">
        <f>H20+H23+H24+H25+H29+H38</f>
        <v>0</v>
      </c>
      <c r="I19" s="436">
        <f>E19+F19+G19+H19</f>
        <v>0</v>
      </c>
      <c r="J19" s="439">
        <f>D19-I19</f>
        <v>0</v>
      </c>
    </row>
    <row r="20" spans="1:10" ht="15" customHeight="1">
      <c r="A20" s="299" t="s">
        <v>9</v>
      </c>
      <c r="B20" s="300" t="s">
        <v>10</v>
      </c>
      <c r="C20" s="301" t="s">
        <v>11</v>
      </c>
      <c r="D20" s="502"/>
      <c r="E20" s="502"/>
      <c r="F20" s="503"/>
      <c r="G20" s="503"/>
      <c r="H20" s="503"/>
      <c r="I20" s="503"/>
      <c r="J20" s="504"/>
    </row>
    <row r="21" spans="1:10" ht="12" customHeight="1">
      <c r="A21" s="302" t="s">
        <v>32</v>
      </c>
      <c r="B21" s="303"/>
      <c r="C21" s="304"/>
      <c r="D21" s="505"/>
      <c r="E21" s="506"/>
      <c r="F21" s="505"/>
      <c r="G21" s="505"/>
      <c r="H21" s="505"/>
      <c r="I21" s="505"/>
      <c r="J21" s="507"/>
    </row>
    <row r="22" spans="1:10" ht="14.25" customHeight="1">
      <c r="A22" s="305" t="s">
        <v>173</v>
      </c>
      <c r="B22" s="306" t="s">
        <v>136</v>
      </c>
      <c r="C22" s="301" t="s">
        <v>11</v>
      </c>
      <c r="D22" s="502"/>
      <c r="E22" s="502"/>
      <c r="F22" s="503"/>
      <c r="G22" s="503"/>
      <c r="H22" s="503"/>
      <c r="I22" s="503"/>
      <c r="J22" s="504"/>
    </row>
    <row r="23" spans="1:10" ht="16.5" customHeight="1">
      <c r="A23" s="299" t="s">
        <v>12</v>
      </c>
      <c r="B23" s="300" t="s">
        <v>13</v>
      </c>
      <c r="C23" s="301" t="s">
        <v>14</v>
      </c>
      <c r="D23" s="502"/>
      <c r="E23" s="502"/>
      <c r="F23" s="503"/>
      <c r="G23" s="503"/>
      <c r="H23" s="503"/>
      <c r="I23" s="503"/>
      <c r="J23" s="504"/>
    </row>
    <row r="24" spans="1:10" ht="24.75" customHeight="1">
      <c r="A24" s="299" t="s">
        <v>174</v>
      </c>
      <c r="B24" s="300" t="s">
        <v>15</v>
      </c>
      <c r="C24" s="301" t="s">
        <v>16</v>
      </c>
      <c r="D24" s="502"/>
      <c r="E24" s="502"/>
      <c r="F24" s="503"/>
      <c r="G24" s="503"/>
      <c r="H24" s="503"/>
      <c r="I24" s="503"/>
      <c r="J24" s="504"/>
    </row>
    <row r="25" spans="1:10" ht="15" customHeight="1">
      <c r="A25" s="299" t="s">
        <v>17</v>
      </c>
      <c r="B25" s="300" t="s">
        <v>18</v>
      </c>
      <c r="C25" s="301" t="s">
        <v>19</v>
      </c>
      <c r="D25" s="502"/>
      <c r="E25" s="502"/>
      <c r="F25" s="503"/>
      <c r="G25" s="503"/>
      <c r="H25" s="503"/>
      <c r="I25" s="503"/>
      <c r="J25" s="504"/>
    </row>
    <row r="26" spans="1:10" ht="12" customHeight="1">
      <c r="A26" s="307" t="s">
        <v>20</v>
      </c>
      <c r="B26" s="303"/>
      <c r="C26" s="304"/>
      <c r="D26" s="505"/>
      <c r="E26" s="506"/>
      <c r="F26" s="505"/>
      <c r="G26" s="505"/>
      <c r="H26" s="505"/>
      <c r="I26" s="505"/>
      <c r="J26" s="507"/>
    </row>
    <row r="27" spans="1:10" ht="24" customHeight="1">
      <c r="A27" s="305" t="s">
        <v>175</v>
      </c>
      <c r="B27" s="308" t="s">
        <v>21</v>
      </c>
      <c r="C27" s="434" t="s">
        <v>22</v>
      </c>
      <c r="D27" s="502"/>
      <c r="E27" s="502"/>
      <c r="F27" s="503"/>
      <c r="G27" s="503"/>
      <c r="H27" s="503"/>
      <c r="I27" s="503"/>
      <c r="J27" s="504"/>
    </row>
    <row r="28" spans="1:10" ht="14.25" customHeight="1">
      <c r="A28" s="305" t="s">
        <v>23</v>
      </c>
      <c r="B28" s="309" t="s">
        <v>24</v>
      </c>
      <c r="C28" s="434" t="s">
        <v>25</v>
      </c>
      <c r="D28" s="502"/>
      <c r="E28" s="502"/>
      <c r="F28" s="503"/>
      <c r="G28" s="503"/>
      <c r="H28" s="503"/>
      <c r="I28" s="503"/>
      <c r="J28" s="504"/>
    </row>
    <row r="29" spans="1:10" ht="15" customHeight="1">
      <c r="A29" s="299" t="s">
        <v>26</v>
      </c>
      <c r="B29" s="309" t="s">
        <v>27</v>
      </c>
      <c r="C29" s="434"/>
      <c r="D29" s="502"/>
      <c r="E29" s="502"/>
      <c r="F29" s="503"/>
      <c r="G29" s="503"/>
      <c r="H29" s="503"/>
      <c r="I29" s="503"/>
      <c r="J29" s="504"/>
    </row>
    <row r="30" spans="1:10" ht="12" customHeight="1">
      <c r="A30" s="307" t="s">
        <v>20</v>
      </c>
      <c r="B30" s="303"/>
      <c r="C30" s="304"/>
      <c r="D30" s="505"/>
      <c r="E30" s="506"/>
      <c r="F30" s="505"/>
      <c r="G30" s="505"/>
      <c r="H30" s="505"/>
      <c r="I30" s="505"/>
      <c r="J30" s="507"/>
    </row>
    <row r="31" spans="1:10" ht="13.5" customHeight="1">
      <c r="A31" s="305" t="s">
        <v>177</v>
      </c>
      <c r="B31" s="306" t="s">
        <v>30</v>
      </c>
      <c r="C31" s="301" t="s">
        <v>109</v>
      </c>
      <c r="D31" s="502"/>
      <c r="E31" s="502"/>
      <c r="F31" s="503"/>
      <c r="G31" s="503"/>
      <c r="H31" s="503"/>
      <c r="I31" s="503"/>
      <c r="J31" s="504"/>
    </row>
    <row r="32" spans="1:10" ht="13.5" customHeight="1">
      <c r="A32" s="305" t="s">
        <v>178</v>
      </c>
      <c r="B32" s="306" t="s">
        <v>33</v>
      </c>
      <c r="C32" s="301" t="s">
        <v>111</v>
      </c>
      <c r="D32" s="502"/>
      <c r="E32" s="502"/>
      <c r="F32" s="503"/>
      <c r="G32" s="503"/>
      <c r="H32" s="503"/>
      <c r="I32" s="503"/>
      <c r="J32" s="504"/>
    </row>
    <row r="33" spans="1:10" ht="13.5" customHeight="1">
      <c r="A33" s="305" t="s">
        <v>179</v>
      </c>
      <c r="B33" s="306" t="s">
        <v>137</v>
      </c>
      <c r="C33" s="301" t="s">
        <v>112</v>
      </c>
      <c r="D33" s="502"/>
      <c r="E33" s="502"/>
      <c r="F33" s="503"/>
      <c r="G33" s="503"/>
      <c r="H33" s="503"/>
      <c r="I33" s="503"/>
      <c r="J33" s="504"/>
    </row>
    <row r="34" spans="1:10" ht="13.5" customHeight="1">
      <c r="A34" s="305" t="s">
        <v>180</v>
      </c>
      <c r="B34" s="306" t="s">
        <v>181</v>
      </c>
      <c r="C34" s="301" t="s">
        <v>114</v>
      </c>
      <c r="D34" s="502"/>
      <c r="E34" s="502"/>
      <c r="F34" s="503"/>
      <c r="G34" s="503"/>
      <c r="H34" s="503"/>
      <c r="I34" s="503"/>
      <c r="J34" s="504"/>
    </row>
    <row r="35" spans="1:10" ht="13.5" customHeight="1">
      <c r="A35" s="310" t="s">
        <v>182</v>
      </c>
      <c r="B35" s="300" t="s">
        <v>34</v>
      </c>
      <c r="C35" s="301" t="s">
        <v>118</v>
      </c>
      <c r="D35" s="502"/>
      <c r="E35" s="502"/>
      <c r="F35" s="503"/>
      <c r="G35" s="503"/>
      <c r="H35" s="503"/>
      <c r="I35" s="503"/>
      <c r="J35" s="504"/>
    </row>
    <row r="36" spans="1:10" ht="13.5" customHeight="1">
      <c r="A36" s="310" t="s">
        <v>183</v>
      </c>
      <c r="B36" s="300" t="s">
        <v>184</v>
      </c>
      <c r="C36" s="301" t="s">
        <v>120</v>
      </c>
      <c r="D36" s="502"/>
      <c r="E36" s="502"/>
      <c r="F36" s="503"/>
      <c r="G36" s="503"/>
      <c r="H36" s="503"/>
      <c r="I36" s="503"/>
      <c r="J36" s="504"/>
    </row>
    <row r="37" spans="1:10" ht="13.5" customHeight="1">
      <c r="A37" s="310" t="s">
        <v>185</v>
      </c>
      <c r="B37" s="300" t="s">
        <v>186</v>
      </c>
      <c r="C37" s="301" t="s">
        <v>124</v>
      </c>
      <c r="D37" s="502"/>
      <c r="E37" s="502"/>
      <c r="F37" s="503"/>
      <c r="G37" s="503"/>
      <c r="H37" s="503"/>
      <c r="I37" s="503"/>
      <c r="J37" s="504"/>
    </row>
    <row r="38" spans="1:10" ht="15" customHeight="1">
      <c r="A38" s="311" t="s">
        <v>36</v>
      </c>
      <c r="B38" s="300" t="s">
        <v>8</v>
      </c>
      <c r="C38" s="312" t="s">
        <v>37</v>
      </c>
      <c r="D38" s="450">
        <f>D40+D41+D42+D43</f>
        <v>0</v>
      </c>
      <c r="E38" s="450">
        <f>E40+E41+E42+E43</f>
        <v>0</v>
      </c>
      <c r="F38" s="445">
        <f>F40+F41+F42+F43</f>
        <v>0</v>
      </c>
      <c r="G38" s="445">
        <f>G40+G41+G42+G43</f>
        <v>0</v>
      </c>
      <c r="H38" s="445">
        <f>H40+H41+H42+H43</f>
        <v>0</v>
      </c>
      <c r="I38" s="445">
        <f>E38+F38+G38+H38</f>
        <v>0</v>
      </c>
      <c r="J38" s="439">
        <f>D38-I38</f>
        <v>0</v>
      </c>
    </row>
    <row r="39" spans="1:10" ht="12" customHeight="1">
      <c r="A39" s="302" t="s">
        <v>32</v>
      </c>
      <c r="B39" s="303"/>
      <c r="C39" s="304"/>
      <c r="D39" s="505"/>
      <c r="E39" s="506"/>
      <c r="F39" s="505"/>
      <c r="G39" s="505"/>
      <c r="H39" s="505"/>
      <c r="I39" s="505"/>
      <c r="J39" s="507"/>
    </row>
    <row r="40" spans="1:10" ht="24" customHeight="1">
      <c r="A40" s="305" t="s">
        <v>187</v>
      </c>
      <c r="B40" s="306" t="s">
        <v>38</v>
      </c>
      <c r="C40" s="301" t="s">
        <v>37</v>
      </c>
      <c r="D40" s="502"/>
      <c r="E40" s="502"/>
      <c r="F40" s="503"/>
      <c r="G40" s="503"/>
      <c r="H40" s="503"/>
      <c r="I40" s="503"/>
      <c r="J40" s="504"/>
    </row>
    <row r="41" spans="1:10" ht="14.25" customHeight="1">
      <c r="A41" s="310" t="s">
        <v>188</v>
      </c>
      <c r="B41" s="306" t="s">
        <v>39</v>
      </c>
      <c r="C41" s="301" t="s">
        <v>37</v>
      </c>
      <c r="D41" s="502"/>
      <c r="E41" s="502"/>
      <c r="F41" s="503"/>
      <c r="G41" s="503"/>
      <c r="H41" s="503"/>
      <c r="I41" s="503"/>
      <c r="J41" s="504"/>
    </row>
    <row r="42" spans="1:10" ht="14.25" customHeight="1">
      <c r="A42" s="310" t="s">
        <v>189</v>
      </c>
      <c r="B42" s="306" t="s">
        <v>40</v>
      </c>
      <c r="C42" s="301" t="s">
        <v>37</v>
      </c>
      <c r="D42" s="515"/>
      <c r="E42" s="515"/>
      <c r="F42" s="516"/>
      <c r="G42" s="516"/>
      <c r="H42" s="516"/>
      <c r="I42" s="445">
        <f>E42+F42+G42+H42</f>
        <v>0</v>
      </c>
      <c r="J42" s="439">
        <f>D42-I42</f>
        <v>0</v>
      </c>
    </row>
    <row r="43" spans="1:10" s="317" customFormat="1" ht="14.25" customHeight="1" thickBot="1">
      <c r="A43" s="313" t="s">
        <v>190</v>
      </c>
      <c r="B43" s="314" t="s">
        <v>41</v>
      </c>
      <c r="C43" s="315" t="s">
        <v>37</v>
      </c>
      <c r="D43" s="590"/>
      <c r="E43" s="590"/>
      <c r="F43" s="590"/>
      <c r="G43" s="590"/>
      <c r="H43" s="590"/>
      <c r="I43" s="457">
        <f>E43+F43+G43+H43</f>
        <v>0</v>
      </c>
      <c r="J43" s="462">
        <f>D43-I43</f>
        <v>0</v>
      </c>
    </row>
    <row r="44" spans="1:10" ht="8.25" customHeight="1">
      <c r="A44" s="261"/>
      <c r="B44" s="280"/>
      <c r="C44" s="280"/>
      <c r="D44" s="280"/>
      <c r="E44" s="272"/>
      <c r="F44" s="272"/>
      <c r="G44" s="272"/>
      <c r="H44" s="272"/>
      <c r="J44" s="283"/>
    </row>
    <row r="45" spans="1:10" ht="15" customHeight="1">
      <c r="A45" s="318"/>
      <c r="B45" s="318"/>
      <c r="C45" s="318"/>
      <c r="D45" s="319" t="s">
        <v>191</v>
      </c>
      <c r="E45" s="320"/>
      <c r="F45" s="320"/>
      <c r="G45" s="320"/>
      <c r="H45" s="320"/>
      <c r="J45" s="264" t="s">
        <v>192</v>
      </c>
    </row>
    <row r="46" spans="1:10" ht="9.75" customHeight="1">
      <c r="A46" s="275"/>
      <c r="B46" s="321"/>
      <c r="C46" s="321"/>
      <c r="D46" s="322"/>
      <c r="E46" s="322"/>
      <c r="F46" s="323"/>
      <c r="G46" s="323"/>
      <c r="H46" s="322"/>
      <c r="I46" s="286"/>
      <c r="J46" s="322"/>
    </row>
    <row r="47" spans="1:10" ht="12" customHeight="1">
      <c r="A47" s="638" t="s">
        <v>99</v>
      </c>
      <c r="B47" s="639" t="s">
        <v>3</v>
      </c>
      <c r="C47" s="639" t="s">
        <v>4</v>
      </c>
      <c r="D47" s="288" t="s">
        <v>158</v>
      </c>
      <c r="E47" s="645" t="s">
        <v>159</v>
      </c>
      <c r="F47" s="646"/>
      <c r="G47" s="646"/>
      <c r="H47" s="646"/>
      <c r="I47" s="647"/>
      <c r="J47" s="289" t="s">
        <v>160</v>
      </c>
    </row>
    <row r="48" spans="1:10" ht="11.25" customHeight="1">
      <c r="A48" s="639"/>
      <c r="B48" s="639"/>
      <c r="C48" s="639"/>
      <c r="D48" s="288" t="s">
        <v>161</v>
      </c>
      <c r="E48" s="289" t="s">
        <v>193</v>
      </c>
      <c r="F48" s="289" t="s">
        <v>194</v>
      </c>
      <c r="G48" s="290" t="s">
        <v>164</v>
      </c>
      <c r="H48" s="288" t="s">
        <v>165</v>
      </c>
      <c r="I48" s="634" t="s">
        <v>134</v>
      </c>
      <c r="J48" s="288" t="s">
        <v>161</v>
      </c>
    </row>
    <row r="49" spans="1:10" ht="11.25" customHeight="1">
      <c r="A49" s="640"/>
      <c r="B49" s="640"/>
      <c r="C49" s="640"/>
      <c r="D49" s="288" t="s">
        <v>166</v>
      </c>
      <c r="E49" s="324" t="s">
        <v>195</v>
      </c>
      <c r="F49" s="288" t="s">
        <v>196</v>
      </c>
      <c r="G49" s="288" t="s">
        <v>167</v>
      </c>
      <c r="H49" s="288" t="s">
        <v>168</v>
      </c>
      <c r="I49" s="635"/>
      <c r="J49" s="288" t="s">
        <v>166</v>
      </c>
    </row>
    <row r="50" spans="1:10" ht="12" customHeight="1" thickBot="1">
      <c r="A50" s="291">
        <v>1</v>
      </c>
      <c r="B50" s="262">
        <v>2</v>
      </c>
      <c r="C50" s="262">
        <v>3</v>
      </c>
      <c r="D50" s="292" t="s">
        <v>169</v>
      </c>
      <c r="E50" s="293" t="s">
        <v>170</v>
      </c>
      <c r="F50" s="292" t="s">
        <v>5</v>
      </c>
      <c r="G50" s="292" t="s">
        <v>6</v>
      </c>
      <c r="H50" s="292" t="s">
        <v>171</v>
      </c>
      <c r="I50" s="292" t="s">
        <v>172</v>
      </c>
      <c r="J50" s="292" t="s">
        <v>139</v>
      </c>
    </row>
    <row r="51" spans="1:10" ht="16.5" customHeight="1">
      <c r="A51" s="325" t="s">
        <v>259</v>
      </c>
      <c r="B51" s="326" t="s">
        <v>42</v>
      </c>
      <c r="C51" s="327"/>
      <c r="D51" s="459">
        <f>D53+D58+D66+D70+D81+D85+D89+D90+D96</f>
        <v>0</v>
      </c>
      <c r="E51" s="459">
        <f>E53+E58+E66+E70+E81+E85+E89+E90+E96</f>
        <v>0</v>
      </c>
      <c r="F51" s="459">
        <f>F53+F58+F66+F70+F81+F85+F89+F90+F96</f>
        <v>0</v>
      </c>
      <c r="G51" s="459">
        <f>G53+G58+G66+G70+G81+G85+G89+G90+G96</f>
        <v>0</v>
      </c>
      <c r="H51" s="459">
        <f>H53+H58+H66+H70+H81+H85+H89+H90+H96</f>
        <v>0</v>
      </c>
      <c r="I51" s="445">
        <f>E51+F51+G51+H51</f>
        <v>0</v>
      </c>
      <c r="J51" s="437">
        <f>D51-I51</f>
        <v>0</v>
      </c>
    </row>
    <row r="52" spans="1:10" ht="12" customHeight="1">
      <c r="A52" s="307" t="s">
        <v>20</v>
      </c>
      <c r="B52" s="303"/>
      <c r="C52" s="304"/>
      <c r="D52" s="505"/>
      <c r="E52" s="506"/>
      <c r="F52" s="505"/>
      <c r="G52" s="505"/>
      <c r="H52" s="505"/>
      <c r="I52" s="505"/>
      <c r="J52" s="507"/>
    </row>
    <row r="53" spans="1:10" ht="24" customHeight="1">
      <c r="A53" s="299" t="s">
        <v>43</v>
      </c>
      <c r="B53" s="328" t="s">
        <v>44</v>
      </c>
      <c r="C53" s="301" t="s">
        <v>45</v>
      </c>
      <c r="D53" s="445">
        <f>D55+D56+D57</f>
        <v>0</v>
      </c>
      <c r="E53" s="445">
        <f>E55+E56+E57</f>
        <v>0</v>
      </c>
      <c r="F53" s="445">
        <f>F55+F56+F57</f>
        <v>0</v>
      </c>
      <c r="G53" s="445">
        <f>G55+G56+G57</f>
        <v>0</v>
      </c>
      <c r="H53" s="445">
        <f>H55+H56+H57</f>
        <v>0</v>
      </c>
      <c r="I53" s="445">
        <f>E53+F53+G53+H53</f>
        <v>0</v>
      </c>
      <c r="J53" s="446">
        <f>D53-I53</f>
        <v>0</v>
      </c>
    </row>
    <row r="54" spans="1:10" ht="12" customHeight="1">
      <c r="A54" s="307" t="s">
        <v>20</v>
      </c>
      <c r="B54" s="303"/>
      <c r="C54" s="304"/>
      <c r="D54" s="505"/>
      <c r="E54" s="506"/>
      <c r="F54" s="505"/>
      <c r="G54" s="505"/>
      <c r="H54" s="505"/>
      <c r="I54" s="505"/>
      <c r="J54" s="507"/>
    </row>
    <row r="55" spans="1:10" ht="14.25" customHeight="1">
      <c r="A55" s="305" t="s">
        <v>46</v>
      </c>
      <c r="B55" s="306" t="s">
        <v>47</v>
      </c>
      <c r="C55" s="329" t="s">
        <v>48</v>
      </c>
      <c r="D55" s="298"/>
      <c r="E55" s="297"/>
      <c r="F55" s="298"/>
      <c r="G55" s="298"/>
      <c r="H55" s="298"/>
      <c r="I55" s="445">
        <f>E55+F55+G55+H55</f>
        <v>0</v>
      </c>
      <c r="J55" s="460">
        <f>D55-I55</f>
        <v>0</v>
      </c>
    </row>
    <row r="56" spans="1:10" ht="14.25" customHeight="1">
      <c r="A56" s="310" t="s">
        <v>49</v>
      </c>
      <c r="B56" s="300" t="s">
        <v>50</v>
      </c>
      <c r="C56" s="329" t="s">
        <v>51</v>
      </c>
      <c r="D56" s="298"/>
      <c r="E56" s="297"/>
      <c r="F56" s="298"/>
      <c r="G56" s="298"/>
      <c r="H56" s="298"/>
      <c r="I56" s="445">
        <f>E56+F56+G56+H56</f>
        <v>0</v>
      </c>
      <c r="J56" s="439">
        <f>D56-I56</f>
        <v>0</v>
      </c>
    </row>
    <row r="57" spans="1:10" ht="14.25" customHeight="1">
      <c r="A57" s="310" t="s">
        <v>52</v>
      </c>
      <c r="B57" s="300" t="s">
        <v>53</v>
      </c>
      <c r="C57" s="329" t="s">
        <v>54</v>
      </c>
      <c r="D57" s="298"/>
      <c r="E57" s="297"/>
      <c r="F57" s="298"/>
      <c r="G57" s="298"/>
      <c r="H57" s="298"/>
      <c r="I57" s="445">
        <f>E57+F57+G57+H57</f>
        <v>0</v>
      </c>
      <c r="J57" s="439">
        <f>D57-I57</f>
        <v>0</v>
      </c>
    </row>
    <row r="58" spans="1:10" ht="15.75" customHeight="1">
      <c r="A58" s="299" t="s">
        <v>55</v>
      </c>
      <c r="B58" s="300" t="s">
        <v>28</v>
      </c>
      <c r="C58" s="329" t="s">
        <v>56</v>
      </c>
      <c r="D58" s="445">
        <f>D60+D61+D62+D63+D64+D65</f>
        <v>0</v>
      </c>
      <c r="E58" s="445">
        <f>E60+E61+E62+E63+E64+E65</f>
        <v>0</v>
      </c>
      <c r="F58" s="445">
        <f>F60+F61+F62+F63+F64+F65</f>
        <v>0</v>
      </c>
      <c r="G58" s="445">
        <f>G60+G61+G62+G63+G64+G65</f>
        <v>0</v>
      </c>
      <c r="H58" s="445">
        <f>H60+H61+H62+H63+H64+H65</f>
        <v>0</v>
      </c>
      <c r="I58" s="445">
        <f>E58+F58+G58+H58</f>
        <v>0</v>
      </c>
      <c r="J58" s="439">
        <f>D58-I58</f>
        <v>0</v>
      </c>
    </row>
    <row r="59" spans="1:10" ht="12" customHeight="1">
      <c r="A59" s="307" t="s">
        <v>20</v>
      </c>
      <c r="B59" s="303"/>
      <c r="C59" s="304"/>
      <c r="D59" s="505"/>
      <c r="E59" s="506"/>
      <c r="F59" s="505"/>
      <c r="G59" s="505"/>
      <c r="H59" s="505"/>
      <c r="I59" s="505"/>
      <c r="J59" s="507"/>
    </row>
    <row r="60" spans="1:10" ht="14.25" customHeight="1">
      <c r="A60" s="305" t="s">
        <v>57</v>
      </c>
      <c r="B60" s="306" t="s">
        <v>29</v>
      </c>
      <c r="C60" s="329" t="s">
        <v>58</v>
      </c>
      <c r="D60" s="298"/>
      <c r="E60" s="297"/>
      <c r="F60" s="298"/>
      <c r="G60" s="298"/>
      <c r="H60" s="298"/>
      <c r="I60" s="445">
        <f aca="true" t="shared" si="0" ref="I60:I65">E60+F60+G60+H60</f>
        <v>0</v>
      </c>
      <c r="J60" s="460">
        <f aca="true" t="shared" si="1" ref="J60:J65">D60-I60</f>
        <v>0</v>
      </c>
    </row>
    <row r="61" spans="1:10" ht="14.25" customHeight="1">
      <c r="A61" s="310" t="s">
        <v>59</v>
      </c>
      <c r="B61" s="300" t="s">
        <v>31</v>
      </c>
      <c r="C61" s="329" t="s">
        <v>60</v>
      </c>
      <c r="D61" s="298"/>
      <c r="E61" s="297"/>
      <c r="F61" s="298"/>
      <c r="G61" s="298"/>
      <c r="H61" s="298"/>
      <c r="I61" s="445">
        <f t="shared" si="0"/>
        <v>0</v>
      </c>
      <c r="J61" s="439">
        <f t="shared" si="1"/>
        <v>0</v>
      </c>
    </row>
    <row r="62" spans="1:10" ht="14.25" customHeight="1">
      <c r="A62" s="310" t="s">
        <v>61</v>
      </c>
      <c r="B62" s="300" t="s">
        <v>35</v>
      </c>
      <c r="C62" s="329" t="s">
        <v>62</v>
      </c>
      <c r="D62" s="298"/>
      <c r="E62" s="297"/>
      <c r="F62" s="298"/>
      <c r="G62" s="298"/>
      <c r="H62" s="298"/>
      <c r="I62" s="445">
        <f t="shared" si="0"/>
        <v>0</v>
      </c>
      <c r="J62" s="439">
        <f t="shared" si="1"/>
        <v>0</v>
      </c>
    </row>
    <row r="63" spans="1:10" ht="14.25" customHeight="1">
      <c r="A63" s="310" t="s">
        <v>63</v>
      </c>
      <c r="B63" s="300" t="s">
        <v>64</v>
      </c>
      <c r="C63" s="329" t="s">
        <v>65</v>
      </c>
      <c r="D63" s="298"/>
      <c r="E63" s="297"/>
      <c r="F63" s="298"/>
      <c r="G63" s="298"/>
      <c r="H63" s="298"/>
      <c r="I63" s="445">
        <f t="shared" si="0"/>
        <v>0</v>
      </c>
      <c r="J63" s="439">
        <f t="shared" si="1"/>
        <v>0</v>
      </c>
    </row>
    <row r="64" spans="1:10" ht="14.25" customHeight="1">
      <c r="A64" s="310" t="s">
        <v>66</v>
      </c>
      <c r="B64" s="300" t="s">
        <v>67</v>
      </c>
      <c r="C64" s="329" t="s">
        <v>68</v>
      </c>
      <c r="D64" s="298"/>
      <c r="E64" s="297"/>
      <c r="F64" s="298"/>
      <c r="G64" s="298"/>
      <c r="H64" s="298"/>
      <c r="I64" s="445">
        <f t="shared" si="0"/>
        <v>0</v>
      </c>
      <c r="J64" s="439">
        <f t="shared" si="1"/>
        <v>0</v>
      </c>
    </row>
    <row r="65" spans="1:10" ht="14.25" customHeight="1">
      <c r="A65" s="310" t="s">
        <v>69</v>
      </c>
      <c r="B65" s="300" t="s">
        <v>70</v>
      </c>
      <c r="C65" s="329" t="s">
        <v>71</v>
      </c>
      <c r="D65" s="298"/>
      <c r="E65" s="297"/>
      <c r="F65" s="298"/>
      <c r="G65" s="298"/>
      <c r="H65" s="298"/>
      <c r="I65" s="445">
        <f t="shared" si="0"/>
        <v>0</v>
      </c>
      <c r="J65" s="439">
        <f t="shared" si="1"/>
        <v>0</v>
      </c>
    </row>
    <row r="66" spans="1:10" ht="15.75" customHeight="1">
      <c r="A66" s="311" t="s">
        <v>72</v>
      </c>
      <c r="B66" s="303" t="s">
        <v>73</v>
      </c>
      <c r="C66" s="330" t="s">
        <v>74</v>
      </c>
      <c r="D66" s="503"/>
      <c r="E66" s="502"/>
      <c r="F66" s="503"/>
      <c r="G66" s="503"/>
      <c r="H66" s="503"/>
      <c r="I66" s="503"/>
      <c r="J66" s="504"/>
    </row>
    <row r="67" spans="1:10" ht="12" customHeight="1">
      <c r="A67" s="307" t="s">
        <v>20</v>
      </c>
      <c r="B67" s="303"/>
      <c r="C67" s="304"/>
      <c r="D67" s="505"/>
      <c r="E67" s="506"/>
      <c r="F67" s="505"/>
      <c r="G67" s="505"/>
      <c r="H67" s="505"/>
      <c r="I67" s="505"/>
      <c r="J67" s="507"/>
    </row>
    <row r="68" spans="1:10" ht="14.25" customHeight="1">
      <c r="A68" s="305" t="s">
        <v>75</v>
      </c>
      <c r="B68" s="306" t="s">
        <v>76</v>
      </c>
      <c r="C68" s="329" t="s">
        <v>77</v>
      </c>
      <c r="D68" s="503"/>
      <c r="E68" s="502"/>
      <c r="F68" s="503"/>
      <c r="G68" s="503"/>
      <c r="H68" s="503"/>
      <c r="I68" s="503"/>
      <c r="J68" s="504"/>
    </row>
    <row r="69" spans="1:10" ht="24.75" customHeight="1">
      <c r="A69" s="310" t="s">
        <v>78</v>
      </c>
      <c r="B69" s="300" t="s">
        <v>79</v>
      </c>
      <c r="C69" s="329" t="s">
        <v>80</v>
      </c>
      <c r="D69" s="503"/>
      <c r="E69" s="502"/>
      <c r="F69" s="503"/>
      <c r="G69" s="503"/>
      <c r="H69" s="503"/>
      <c r="I69" s="503"/>
      <c r="J69" s="504"/>
    </row>
    <row r="70" spans="1:10" ht="15.75" customHeight="1">
      <c r="A70" s="299" t="s">
        <v>81</v>
      </c>
      <c r="B70" s="300" t="s">
        <v>45</v>
      </c>
      <c r="C70" s="329" t="s">
        <v>82</v>
      </c>
      <c r="D70" s="503"/>
      <c r="E70" s="502"/>
      <c r="F70" s="503"/>
      <c r="G70" s="503"/>
      <c r="H70" s="503"/>
      <c r="I70" s="503"/>
      <c r="J70" s="504"/>
    </row>
    <row r="71" spans="1:10" ht="12" customHeight="1">
      <c r="A71" s="307" t="s">
        <v>20</v>
      </c>
      <c r="B71" s="303"/>
      <c r="C71" s="304"/>
      <c r="D71" s="505"/>
      <c r="E71" s="506"/>
      <c r="F71" s="505"/>
      <c r="G71" s="505"/>
      <c r="H71" s="505"/>
      <c r="I71" s="505"/>
      <c r="J71" s="507"/>
    </row>
    <row r="72" spans="1:10" ht="23.25" customHeight="1">
      <c r="A72" s="305" t="s">
        <v>197</v>
      </c>
      <c r="B72" s="306" t="s">
        <v>48</v>
      </c>
      <c r="C72" s="329" t="s">
        <v>83</v>
      </c>
      <c r="D72" s="503"/>
      <c r="E72" s="502"/>
      <c r="F72" s="503"/>
      <c r="G72" s="503"/>
      <c r="H72" s="503"/>
      <c r="I72" s="503"/>
      <c r="J72" s="504"/>
    </row>
    <row r="73" spans="1:10" ht="35.25" customHeight="1" thickBot="1">
      <c r="A73" s="313" t="s">
        <v>198</v>
      </c>
      <c r="B73" s="314" t="s">
        <v>51</v>
      </c>
      <c r="C73" s="331" t="s">
        <v>84</v>
      </c>
      <c r="D73" s="510"/>
      <c r="E73" s="517"/>
      <c r="F73" s="510"/>
      <c r="G73" s="510"/>
      <c r="H73" s="510"/>
      <c r="I73" s="510"/>
      <c r="J73" s="518"/>
    </row>
    <row r="74" spans="1:10" ht="12" customHeight="1">
      <c r="A74" s="261"/>
      <c r="B74" s="280"/>
      <c r="C74" s="280"/>
      <c r="D74" s="280"/>
      <c r="E74" s="272"/>
      <c r="F74" s="272"/>
      <c r="G74" s="272"/>
      <c r="H74" s="272"/>
      <c r="J74" s="283"/>
    </row>
    <row r="75" spans="1:10" ht="11.25" customHeight="1">
      <c r="A75" s="318"/>
      <c r="B75" s="318"/>
      <c r="C75" s="318"/>
      <c r="D75" s="320"/>
      <c r="E75" s="320"/>
      <c r="F75" s="320"/>
      <c r="G75" s="320"/>
      <c r="H75" s="320"/>
      <c r="J75" s="264" t="s">
        <v>282</v>
      </c>
    </row>
    <row r="76" spans="1:10" ht="7.5" customHeight="1">
      <c r="A76" s="275"/>
      <c r="B76" s="321"/>
      <c r="C76" s="321"/>
      <c r="D76" s="322"/>
      <c r="E76" s="322"/>
      <c r="F76" s="323"/>
      <c r="G76" s="323"/>
      <c r="H76" s="322"/>
      <c r="I76" s="286"/>
      <c r="J76" s="322"/>
    </row>
    <row r="77" spans="1:10" ht="11.25" customHeight="1">
      <c r="A77" s="638" t="s">
        <v>99</v>
      </c>
      <c r="B77" s="639" t="s">
        <v>3</v>
      </c>
      <c r="C77" s="639" t="s">
        <v>4</v>
      </c>
      <c r="D77" s="288" t="s">
        <v>158</v>
      </c>
      <c r="E77" s="645" t="s">
        <v>159</v>
      </c>
      <c r="F77" s="646"/>
      <c r="G77" s="646"/>
      <c r="H77" s="646"/>
      <c r="I77" s="647"/>
      <c r="J77" s="288" t="s">
        <v>160</v>
      </c>
    </row>
    <row r="78" spans="1:10" ht="11.25" customHeight="1">
      <c r="A78" s="639"/>
      <c r="B78" s="639"/>
      <c r="C78" s="639"/>
      <c r="D78" s="288" t="s">
        <v>161</v>
      </c>
      <c r="E78" s="289" t="s">
        <v>193</v>
      </c>
      <c r="F78" s="289" t="s">
        <v>194</v>
      </c>
      <c r="G78" s="290" t="s">
        <v>164</v>
      </c>
      <c r="H78" s="288" t="s">
        <v>165</v>
      </c>
      <c r="I78" s="634" t="s">
        <v>134</v>
      </c>
      <c r="J78" s="288" t="s">
        <v>161</v>
      </c>
    </row>
    <row r="79" spans="1:10" ht="11.25" customHeight="1">
      <c r="A79" s="640"/>
      <c r="B79" s="640"/>
      <c r="C79" s="640"/>
      <c r="D79" s="288" t="s">
        <v>166</v>
      </c>
      <c r="E79" s="324" t="s">
        <v>195</v>
      </c>
      <c r="F79" s="288" t="s">
        <v>196</v>
      </c>
      <c r="G79" s="288" t="s">
        <v>167</v>
      </c>
      <c r="H79" s="288" t="s">
        <v>168</v>
      </c>
      <c r="I79" s="635"/>
      <c r="J79" s="288" t="s">
        <v>166</v>
      </c>
    </row>
    <row r="80" spans="1:10" ht="11.25" customHeight="1" thickBot="1">
      <c r="A80" s="291">
        <v>1</v>
      </c>
      <c r="B80" s="262">
        <v>2</v>
      </c>
      <c r="C80" s="262">
        <v>3</v>
      </c>
      <c r="D80" s="292" t="s">
        <v>169</v>
      </c>
      <c r="E80" s="293" t="s">
        <v>170</v>
      </c>
      <c r="F80" s="292" t="s">
        <v>5</v>
      </c>
      <c r="G80" s="292" t="s">
        <v>6</v>
      </c>
      <c r="H80" s="292" t="s">
        <v>171</v>
      </c>
      <c r="I80" s="292" t="s">
        <v>172</v>
      </c>
      <c r="J80" s="292" t="s">
        <v>139</v>
      </c>
    </row>
    <row r="81" spans="1:10" ht="15" customHeight="1">
      <c r="A81" s="299" t="s">
        <v>85</v>
      </c>
      <c r="B81" s="306" t="s">
        <v>74</v>
      </c>
      <c r="C81" s="329" t="s">
        <v>86</v>
      </c>
      <c r="D81" s="503"/>
      <c r="E81" s="502"/>
      <c r="F81" s="503"/>
      <c r="G81" s="503"/>
      <c r="H81" s="503"/>
      <c r="I81" s="503"/>
      <c r="J81" s="504"/>
    </row>
    <row r="82" spans="1:10" ht="12.75" customHeight="1">
      <c r="A82" s="307" t="s">
        <v>20</v>
      </c>
      <c r="B82" s="303"/>
      <c r="C82" s="304"/>
      <c r="D82" s="505"/>
      <c r="E82" s="506"/>
      <c r="F82" s="505"/>
      <c r="G82" s="505"/>
      <c r="H82" s="505"/>
      <c r="I82" s="505"/>
      <c r="J82" s="507"/>
    </row>
    <row r="83" spans="1:10" ht="23.25" customHeight="1">
      <c r="A83" s="305" t="s">
        <v>199</v>
      </c>
      <c r="B83" s="306" t="s">
        <v>80</v>
      </c>
      <c r="C83" s="329" t="s">
        <v>87</v>
      </c>
      <c r="D83" s="503"/>
      <c r="E83" s="502"/>
      <c r="F83" s="503"/>
      <c r="G83" s="503"/>
      <c r="H83" s="503"/>
      <c r="I83" s="503"/>
      <c r="J83" s="504"/>
    </row>
    <row r="84" spans="1:10" ht="14.25" customHeight="1">
      <c r="A84" s="305" t="s">
        <v>88</v>
      </c>
      <c r="B84" s="300" t="s">
        <v>89</v>
      </c>
      <c r="C84" s="334" t="s">
        <v>90</v>
      </c>
      <c r="D84" s="503"/>
      <c r="E84" s="502"/>
      <c r="F84" s="503"/>
      <c r="G84" s="503"/>
      <c r="H84" s="503"/>
      <c r="I84" s="503"/>
      <c r="J84" s="504"/>
    </row>
    <row r="85" spans="1:10" ht="15" customHeight="1">
      <c r="A85" s="299" t="s">
        <v>91</v>
      </c>
      <c r="B85" s="300" t="s">
        <v>82</v>
      </c>
      <c r="C85" s="329" t="s">
        <v>92</v>
      </c>
      <c r="D85" s="436">
        <f>D87+D88</f>
        <v>0</v>
      </c>
      <c r="E85" s="436">
        <f>E87+E88</f>
        <v>0</v>
      </c>
      <c r="F85" s="436">
        <f>F87+F88</f>
        <v>0</v>
      </c>
      <c r="G85" s="436">
        <f>G87+G88</f>
        <v>0</v>
      </c>
      <c r="H85" s="436">
        <f>H87+H88</f>
        <v>0</v>
      </c>
      <c r="I85" s="445">
        <f>E85+F85+G85+H85</f>
        <v>0</v>
      </c>
      <c r="J85" s="439">
        <f>D85-I85</f>
        <v>0</v>
      </c>
    </row>
    <row r="86" spans="1:10" ht="12.75" customHeight="1">
      <c r="A86" s="307" t="s">
        <v>20</v>
      </c>
      <c r="B86" s="303"/>
      <c r="C86" s="304"/>
      <c r="D86" s="505"/>
      <c r="E86" s="506"/>
      <c r="F86" s="505"/>
      <c r="G86" s="505"/>
      <c r="H86" s="505"/>
      <c r="I86" s="505"/>
      <c r="J86" s="507"/>
    </row>
    <row r="87" spans="1:10" ht="14.25" customHeight="1">
      <c r="A87" s="305" t="s">
        <v>93</v>
      </c>
      <c r="B87" s="306" t="s">
        <v>84</v>
      </c>
      <c r="C87" s="329" t="s">
        <v>94</v>
      </c>
      <c r="D87" s="444"/>
      <c r="E87" s="449"/>
      <c r="F87" s="444"/>
      <c r="G87" s="444"/>
      <c r="H87" s="444"/>
      <c r="I87" s="445">
        <f>E87+F87+G87+H87</f>
        <v>0</v>
      </c>
      <c r="J87" s="446">
        <f>D87-I87</f>
        <v>0</v>
      </c>
    </row>
    <row r="88" spans="1:10" ht="23.25" customHeight="1">
      <c r="A88" s="305" t="s">
        <v>200</v>
      </c>
      <c r="B88" s="306" t="s">
        <v>95</v>
      </c>
      <c r="C88" s="329" t="s">
        <v>96</v>
      </c>
      <c r="D88" s="444"/>
      <c r="E88" s="449"/>
      <c r="F88" s="444"/>
      <c r="G88" s="444"/>
      <c r="H88" s="444"/>
      <c r="I88" s="445">
        <f>E88+F88+G88+H88</f>
        <v>0</v>
      </c>
      <c r="J88" s="439">
        <f>D88-I88</f>
        <v>0</v>
      </c>
    </row>
    <row r="89" spans="1:10" ht="15" customHeight="1">
      <c r="A89" s="311" t="s">
        <v>97</v>
      </c>
      <c r="B89" s="300" t="s">
        <v>86</v>
      </c>
      <c r="C89" s="334" t="s">
        <v>98</v>
      </c>
      <c r="D89" s="438"/>
      <c r="E89" s="449"/>
      <c r="F89" s="444"/>
      <c r="G89" s="444"/>
      <c r="H89" s="444"/>
      <c r="I89" s="445">
        <f>E89+F89+G89+H89</f>
        <v>0</v>
      </c>
      <c r="J89" s="439">
        <f>D89-I89</f>
        <v>0</v>
      </c>
    </row>
    <row r="90" spans="1:10" ht="16.5" customHeight="1">
      <c r="A90" s="299" t="s">
        <v>201</v>
      </c>
      <c r="B90" s="306" t="s">
        <v>92</v>
      </c>
      <c r="C90" s="329" t="s">
        <v>106</v>
      </c>
      <c r="D90" s="445">
        <f>D92+D93+D94+D95</f>
        <v>0</v>
      </c>
      <c r="E90" s="445">
        <f>E92+E93+E94+E95</f>
        <v>0</v>
      </c>
      <c r="F90" s="445">
        <f>F92+F93+F94+F95</f>
        <v>0</v>
      </c>
      <c r="G90" s="445">
        <f>G92+G93+G94+G95</f>
        <v>0</v>
      </c>
      <c r="H90" s="445">
        <f>H92+H93+H94+H95</f>
        <v>0</v>
      </c>
      <c r="I90" s="445">
        <f>E90+F90+G90+H90</f>
        <v>0</v>
      </c>
      <c r="J90" s="439">
        <f>D90-I90</f>
        <v>0</v>
      </c>
    </row>
    <row r="91" spans="1:10" ht="11.25" customHeight="1">
      <c r="A91" s="307" t="s">
        <v>20</v>
      </c>
      <c r="B91" s="303"/>
      <c r="C91" s="304"/>
      <c r="D91" s="505"/>
      <c r="E91" s="506"/>
      <c r="F91" s="505"/>
      <c r="G91" s="505"/>
      <c r="H91" s="505"/>
      <c r="I91" s="505"/>
      <c r="J91" s="507"/>
    </row>
    <row r="92" spans="1:10" ht="13.5" customHeight="1">
      <c r="A92" s="336" t="s">
        <v>202</v>
      </c>
      <c r="B92" s="306" t="s">
        <v>101</v>
      </c>
      <c r="C92" s="329" t="s">
        <v>107</v>
      </c>
      <c r="D92" s="444"/>
      <c r="E92" s="449"/>
      <c r="F92" s="444"/>
      <c r="G92" s="444"/>
      <c r="H92" s="444"/>
      <c r="I92" s="445">
        <f>E92+F92+G92+H92</f>
        <v>0</v>
      </c>
      <c r="J92" s="446">
        <f>D92-I92</f>
        <v>0</v>
      </c>
    </row>
    <row r="93" spans="1:10" ht="13.5" customHeight="1">
      <c r="A93" s="336" t="s">
        <v>203</v>
      </c>
      <c r="B93" s="306" t="s">
        <v>94</v>
      </c>
      <c r="C93" s="329" t="s">
        <v>108</v>
      </c>
      <c r="D93" s="444"/>
      <c r="E93" s="449"/>
      <c r="F93" s="444"/>
      <c r="G93" s="444"/>
      <c r="H93" s="444"/>
      <c r="I93" s="445">
        <f>E93+F93+G93+H93</f>
        <v>0</v>
      </c>
      <c r="J93" s="439">
        <f>D93-I93</f>
        <v>0</v>
      </c>
    </row>
    <row r="94" spans="1:10" ht="13.5" customHeight="1">
      <c r="A94" s="336" t="s">
        <v>204</v>
      </c>
      <c r="B94" s="306" t="s">
        <v>96</v>
      </c>
      <c r="C94" s="329" t="s">
        <v>110</v>
      </c>
      <c r="D94" s="444"/>
      <c r="E94" s="449"/>
      <c r="F94" s="444"/>
      <c r="G94" s="444"/>
      <c r="H94" s="444"/>
      <c r="I94" s="445">
        <f>E94+F94+G94+H94</f>
        <v>0</v>
      </c>
      <c r="J94" s="439">
        <f>D94-I94</f>
        <v>0</v>
      </c>
    </row>
    <row r="95" spans="1:10" ht="13.5" customHeight="1">
      <c r="A95" s="336" t="s">
        <v>205</v>
      </c>
      <c r="B95" s="300" t="s">
        <v>103</v>
      </c>
      <c r="C95" s="329" t="s">
        <v>113</v>
      </c>
      <c r="D95" s="444"/>
      <c r="E95" s="449"/>
      <c r="F95" s="444"/>
      <c r="G95" s="444"/>
      <c r="H95" s="444"/>
      <c r="I95" s="445">
        <f>E95+F95+G95+H95</f>
        <v>0</v>
      </c>
      <c r="J95" s="439">
        <f>D95-I95</f>
        <v>0</v>
      </c>
    </row>
    <row r="96" spans="1:10" ht="15" customHeight="1">
      <c r="A96" s="299" t="s">
        <v>206</v>
      </c>
      <c r="B96" s="306" t="s">
        <v>100</v>
      </c>
      <c r="C96" s="329" t="s">
        <v>207</v>
      </c>
      <c r="D96" s="445">
        <f>D98+D99+D100</f>
        <v>0</v>
      </c>
      <c r="E96" s="445">
        <f>E98+E99+E100</f>
        <v>0</v>
      </c>
      <c r="F96" s="445">
        <f>F98+F99+F100</f>
        <v>0</v>
      </c>
      <c r="G96" s="445">
        <f>G98+G99+G100</f>
        <v>0</v>
      </c>
      <c r="H96" s="445">
        <f>H98+H99+H100</f>
        <v>0</v>
      </c>
      <c r="I96" s="445">
        <f>E96+F96+G96+H96</f>
        <v>0</v>
      </c>
      <c r="J96" s="439">
        <f>D96-I96</f>
        <v>0</v>
      </c>
    </row>
    <row r="97" spans="1:10" ht="11.25" customHeight="1">
      <c r="A97" s="337" t="s">
        <v>208</v>
      </c>
      <c r="B97" s="303"/>
      <c r="C97" s="304"/>
      <c r="D97" s="505"/>
      <c r="E97" s="506"/>
      <c r="F97" s="505"/>
      <c r="G97" s="505"/>
      <c r="H97" s="505"/>
      <c r="I97" s="505"/>
      <c r="J97" s="507"/>
    </row>
    <row r="98" spans="1:10" ht="14.25" customHeight="1">
      <c r="A98" s="336" t="s">
        <v>209</v>
      </c>
      <c r="B98" s="306" t="s">
        <v>102</v>
      </c>
      <c r="C98" s="329" t="s">
        <v>117</v>
      </c>
      <c r="D98" s="503"/>
      <c r="E98" s="502"/>
      <c r="F98" s="503"/>
      <c r="G98" s="503"/>
      <c r="H98" s="503"/>
      <c r="I98" s="503"/>
      <c r="J98" s="504"/>
    </row>
    <row r="99" spans="1:10" ht="14.25" customHeight="1">
      <c r="A99" s="336" t="s">
        <v>210</v>
      </c>
      <c r="B99" s="306" t="s">
        <v>104</v>
      </c>
      <c r="C99" s="329" t="s">
        <v>119</v>
      </c>
      <c r="D99" s="298"/>
      <c r="E99" s="297"/>
      <c r="F99" s="298"/>
      <c r="G99" s="298"/>
      <c r="H99" s="298"/>
      <c r="I99" s="445">
        <f>E99+F99+G99+H99</f>
        <v>0</v>
      </c>
      <c r="J99" s="439">
        <f>D99-I99</f>
        <v>0</v>
      </c>
    </row>
    <row r="100" spans="1:10" ht="14.25" customHeight="1" thickBot="1">
      <c r="A100" s="313" t="s">
        <v>211</v>
      </c>
      <c r="B100" s="314" t="s">
        <v>105</v>
      </c>
      <c r="C100" s="331" t="s">
        <v>123</v>
      </c>
      <c r="D100" s="510"/>
      <c r="E100" s="517"/>
      <c r="F100" s="510"/>
      <c r="G100" s="510"/>
      <c r="H100" s="510"/>
      <c r="I100" s="510"/>
      <c r="J100" s="518"/>
    </row>
    <row r="101" spans="1:10" ht="8.25" customHeight="1" thickBot="1">
      <c r="A101" s="338"/>
      <c r="B101" s="339"/>
      <c r="C101" s="339"/>
      <c r="D101" s="339"/>
      <c r="E101" s="339"/>
      <c r="F101" s="339"/>
      <c r="G101" s="339"/>
      <c r="H101" s="339"/>
      <c r="I101" s="519"/>
      <c r="J101" s="519"/>
    </row>
    <row r="102" spans="1:10" ht="15" customHeight="1" thickBot="1">
      <c r="A102" s="340" t="s">
        <v>212</v>
      </c>
      <c r="B102" s="341">
        <v>450</v>
      </c>
      <c r="C102" s="341" t="s">
        <v>213</v>
      </c>
      <c r="D102" s="464">
        <f aca="true" t="shared" si="2" ref="D102:I102">D19-D51</f>
        <v>0</v>
      </c>
      <c r="E102" s="464">
        <f t="shared" si="2"/>
        <v>0</v>
      </c>
      <c r="F102" s="464">
        <f t="shared" si="2"/>
        <v>0</v>
      </c>
      <c r="G102" s="464">
        <f t="shared" si="2"/>
        <v>0</v>
      </c>
      <c r="H102" s="464">
        <f t="shared" si="2"/>
        <v>0</v>
      </c>
      <c r="I102" s="464">
        <f t="shared" si="2"/>
        <v>0</v>
      </c>
      <c r="J102" s="501" t="s">
        <v>213</v>
      </c>
    </row>
    <row r="103" spans="3:10" ht="15">
      <c r="C103" s="280"/>
      <c r="E103" s="272"/>
      <c r="F103" s="272"/>
      <c r="G103" s="272"/>
      <c r="H103" s="272"/>
      <c r="J103" s="342"/>
    </row>
    <row r="104" spans="1:10" ht="13.5" customHeight="1">
      <c r="A104" s="318"/>
      <c r="B104" s="343"/>
      <c r="C104" s="280" t="s">
        <v>214</v>
      </c>
      <c r="D104" s="344"/>
      <c r="E104" s="320"/>
      <c r="F104" s="320"/>
      <c r="G104" s="320"/>
      <c r="H104" s="320"/>
      <c r="J104" s="264" t="s">
        <v>283</v>
      </c>
    </row>
    <row r="105" spans="1:10" ht="12.75">
      <c r="A105" s="275"/>
      <c r="B105" s="321"/>
      <c r="C105" s="321"/>
      <c r="D105" s="322"/>
      <c r="E105" s="322"/>
      <c r="F105" s="323"/>
      <c r="G105" s="323"/>
      <c r="H105" s="322"/>
      <c r="I105" s="286"/>
      <c r="J105" s="322"/>
    </row>
    <row r="106" spans="1:10" ht="11.25" customHeight="1">
      <c r="A106" s="638" t="s">
        <v>99</v>
      </c>
      <c r="B106" s="639" t="s">
        <v>3</v>
      </c>
      <c r="C106" s="639" t="s">
        <v>4</v>
      </c>
      <c r="D106" s="288" t="s">
        <v>158</v>
      </c>
      <c r="E106" s="645" t="s">
        <v>159</v>
      </c>
      <c r="F106" s="646"/>
      <c r="G106" s="646"/>
      <c r="H106" s="646"/>
      <c r="I106" s="647"/>
      <c r="J106" s="289" t="s">
        <v>160</v>
      </c>
    </row>
    <row r="107" spans="1:10" ht="11.25" customHeight="1">
      <c r="A107" s="639"/>
      <c r="B107" s="639"/>
      <c r="C107" s="639"/>
      <c r="D107" s="288" t="s">
        <v>161</v>
      </c>
      <c r="E107" s="289" t="s">
        <v>193</v>
      </c>
      <c r="F107" s="289" t="s">
        <v>194</v>
      </c>
      <c r="G107" s="290" t="s">
        <v>164</v>
      </c>
      <c r="H107" s="288" t="s">
        <v>165</v>
      </c>
      <c r="I107" s="634" t="s">
        <v>134</v>
      </c>
      <c r="J107" s="288" t="s">
        <v>161</v>
      </c>
    </row>
    <row r="108" spans="1:10" ht="11.25" customHeight="1">
      <c r="A108" s="640"/>
      <c r="B108" s="640"/>
      <c r="C108" s="640"/>
      <c r="D108" s="288" t="s">
        <v>166</v>
      </c>
      <c r="E108" s="324" t="s">
        <v>195</v>
      </c>
      <c r="F108" s="288" t="s">
        <v>196</v>
      </c>
      <c r="G108" s="288" t="s">
        <v>167</v>
      </c>
      <c r="H108" s="288" t="s">
        <v>168</v>
      </c>
      <c r="I108" s="635"/>
      <c r="J108" s="288" t="s">
        <v>166</v>
      </c>
    </row>
    <row r="109" spans="1:10" ht="11.25" customHeight="1" thickBot="1">
      <c r="A109" s="291">
        <v>1</v>
      </c>
      <c r="B109" s="262">
        <v>2</v>
      </c>
      <c r="C109" s="262"/>
      <c r="D109" s="292" t="s">
        <v>169</v>
      </c>
      <c r="E109" s="293" t="s">
        <v>170</v>
      </c>
      <c r="F109" s="292" t="s">
        <v>5</v>
      </c>
      <c r="G109" s="292" t="s">
        <v>6</v>
      </c>
      <c r="H109" s="292" t="s">
        <v>171</v>
      </c>
      <c r="I109" s="292" t="s">
        <v>172</v>
      </c>
      <c r="J109" s="292" t="s">
        <v>139</v>
      </c>
    </row>
    <row r="110" spans="1:10" ht="27" customHeight="1">
      <c r="A110" s="345" t="s">
        <v>260</v>
      </c>
      <c r="B110" s="295" t="s">
        <v>207</v>
      </c>
      <c r="C110" s="346"/>
      <c r="D110" s="466">
        <f aca="true" t="shared" si="3" ref="D110:I110">-D102</f>
        <v>0</v>
      </c>
      <c r="E110" s="466">
        <f t="shared" si="3"/>
        <v>0</v>
      </c>
      <c r="F110" s="466">
        <f t="shared" si="3"/>
        <v>0</v>
      </c>
      <c r="G110" s="466">
        <f t="shared" si="3"/>
        <v>0</v>
      </c>
      <c r="H110" s="466">
        <f t="shared" si="3"/>
        <v>0</v>
      </c>
      <c r="I110" s="466">
        <f t="shared" si="3"/>
        <v>0</v>
      </c>
      <c r="J110" s="437">
        <f>D110-I110</f>
        <v>0</v>
      </c>
    </row>
    <row r="111" spans="1:10" ht="11.25" customHeight="1">
      <c r="A111" s="347" t="s">
        <v>20</v>
      </c>
      <c r="B111" s="348"/>
      <c r="C111" s="349"/>
      <c r="D111" s="505"/>
      <c r="E111" s="506"/>
      <c r="F111" s="505"/>
      <c r="G111" s="505"/>
      <c r="H111" s="505"/>
      <c r="I111" s="505"/>
      <c r="J111" s="507"/>
    </row>
    <row r="112" spans="1:10" ht="14.25" customHeight="1">
      <c r="A112" s="350" t="s">
        <v>216</v>
      </c>
      <c r="B112" s="351" t="s">
        <v>117</v>
      </c>
      <c r="C112" s="296"/>
      <c r="D112" s="450">
        <f>D114+D115+D116+D117+D118</f>
        <v>0</v>
      </c>
      <c r="E112" s="450">
        <f>E114+E115+E116+E117+E118</f>
        <v>0</v>
      </c>
      <c r="F112" s="450">
        <f>F114+F115+F116+F117+F118</f>
        <v>0</v>
      </c>
      <c r="G112" s="450">
        <f>G114+G115+G116+G117+G118</f>
        <v>0</v>
      </c>
      <c r="H112" s="450">
        <f>H114+H115+H116+H117+H118</f>
        <v>0</v>
      </c>
      <c r="I112" s="445">
        <f>E112+F112+G112+H112</f>
        <v>0</v>
      </c>
      <c r="J112" s="446">
        <f>D112-I112</f>
        <v>0</v>
      </c>
    </row>
    <row r="113" spans="1:10" ht="11.25" customHeight="1">
      <c r="A113" s="352" t="s">
        <v>32</v>
      </c>
      <c r="B113" s="303"/>
      <c r="C113" s="304"/>
      <c r="D113" s="447"/>
      <c r="E113" s="448"/>
      <c r="F113" s="447"/>
      <c r="G113" s="447"/>
      <c r="H113" s="447"/>
      <c r="I113" s="447"/>
      <c r="J113" s="451"/>
    </row>
    <row r="114" spans="1:10" ht="14.25" customHeight="1">
      <c r="A114" s="353" t="s">
        <v>290</v>
      </c>
      <c r="B114" s="351" t="s">
        <v>125</v>
      </c>
      <c r="C114" s="296" t="s">
        <v>29</v>
      </c>
      <c r="D114" s="449"/>
      <c r="E114" s="449"/>
      <c r="F114" s="449"/>
      <c r="G114" s="444"/>
      <c r="H114" s="444"/>
      <c r="I114" s="445">
        <f>E114+F114+G114+H114</f>
        <v>0</v>
      </c>
      <c r="J114" s="446">
        <f>D114-I114</f>
        <v>0</v>
      </c>
    </row>
    <row r="115" spans="1:10" s="357" customFormat="1" ht="14.25" customHeight="1">
      <c r="A115" s="354" t="s">
        <v>217</v>
      </c>
      <c r="B115" s="355" t="s">
        <v>218</v>
      </c>
      <c r="C115" s="356" t="s">
        <v>122</v>
      </c>
      <c r="D115" s="502"/>
      <c r="E115" s="502"/>
      <c r="F115" s="502"/>
      <c r="G115" s="503"/>
      <c r="H115" s="503"/>
      <c r="I115" s="503"/>
      <c r="J115" s="504"/>
    </row>
    <row r="116" spans="1:10" s="357" customFormat="1" ht="14.25" customHeight="1">
      <c r="A116" s="354" t="s">
        <v>219</v>
      </c>
      <c r="B116" s="358" t="s">
        <v>220</v>
      </c>
      <c r="C116" s="356" t="s">
        <v>121</v>
      </c>
      <c r="D116" s="502"/>
      <c r="E116" s="502"/>
      <c r="F116" s="502"/>
      <c r="G116" s="503"/>
      <c r="H116" s="503"/>
      <c r="I116" s="503"/>
      <c r="J116" s="504"/>
    </row>
    <row r="117" spans="1:10" s="357" customFormat="1" ht="14.25" customHeight="1">
      <c r="A117" s="354" t="s">
        <v>221</v>
      </c>
      <c r="B117" s="355" t="s">
        <v>222</v>
      </c>
      <c r="C117" s="356" t="s">
        <v>126</v>
      </c>
      <c r="D117" s="502"/>
      <c r="E117" s="502"/>
      <c r="F117" s="502"/>
      <c r="G117" s="503"/>
      <c r="H117" s="503"/>
      <c r="I117" s="503"/>
      <c r="J117" s="504"/>
    </row>
    <row r="118" spans="1:10" s="357" customFormat="1" ht="14.25" customHeight="1">
      <c r="A118" s="354" t="s">
        <v>291</v>
      </c>
      <c r="B118" s="355" t="s">
        <v>224</v>
      </c>
      <c r="C118" s="356" t="s">
        <v>127</v>
      </c>
      <c r="D118" s="502"/>
      <c r="E118" s="502"/>
      <c r="F118" s="502"/>
      <c r="G118" s="503"/>
      <c r="H118" s="503"/>
      <c r="I118" s="503"/>
      <c r="J118" s="504"/>
    </row>
    <row r="119" spans="1:10" s="357" customFormat="1" ht="14.25" customHeight="1">
      <c r="A119" s="359" t="s">
        <v>225</v>
      </c>
      <c r="B119" s="358" t="s">
        <v>118</v>
      </c>
      <c r="C119" s="356"/>
      <c r="D119" s="502"/>
      <c r="E119" s="502"/>
      <c r="F119" s="502"/>
      <c r="G119" s="503"/>
      <c r="H119" s="503"/>
      <c r="I119" s="503"/>
      <c r="J119" s="504"/>
    </row>
    <row r="120" spans="1:10" s="357" customFormat="1" ht="12.75" customHeight="1">
      <c r="A120" s="352" t="s">
        <v>32</v>
      </c>
      <c r="B120" s="348"/>
      <c r="C120" s="349"/>
      <c r="D120" s="505"/>
      <c r="E120" s="506"/>
      <c r="F120" s="505"/>
      <c r="G120" s="505"/>
      <c r="H120" s="505"/>
      <c r="I120" s="505"/>
      <c r="J120" s="507"/>
    </row>
    <row r="121" spans="1:10" ht="14.25" customHeight="1">
      <c r="A121" s="360" t="s">
        <v>290</v>
      </c>
      <c r="B121" s="351" t="s">
        <v>226</v>
      </c>
      <c r="C121" s="296" t="s">
        <v>29</v>
      </c>
      <c r="D121" s="502"/>
      <c r="E121" s="502"/>
      <c r="F121" s="502"/>
      <c r="G121" s="503"/>
      <c r="H121" s="503"/>
      <c r="I121" s="503"/>
      <c r="J121" s="504"/>
    </row>
    <row r="122" spans="1:10" s="357" customFormat="1" ht="14.25" customHeight="1">
      <c r="A122" s="362" t="s">
        <v>221</v>
      </c>
      <c r="B122" s="358" t="s">
        <v>138</v>
      </c>
      <c r="C122" s="356" t="s">
        <v>128</v>
      </c>
      <c r="D122" s="502"/>
      <c r="E122" s="502"/>
      <c r="F122" s="502"/>
      <c r="G122" s="503"/>
      <c r="H122" s="503"/>
      <c r="I122" s="503"/>
      <c r="J122" s="504"/>
    </row>
    <row r="123" spans="1:10" s="357" customFormat="1" ht="14.25" customHeight="1">
      <c r="A123" s="362" t="s">
        <v>223</v>
      </c>
      <c r="B123" s="355" t="s">
        <v>227</v>
      </c>
      <c r="C123" s="356" t="s">
        <v>129</v>
      </c>
      <c r="D123" s="502"/>
      <c r="E123" s="502"/>
      <c r="F123" s="502"/>
      <c r="G123" s="503"/>
      <c r="H123" s="503"/>
      <c r="I123" s="503"/>
      <c r="J123" s="504"/>
    </row>
    <row r="124" spans="1:10" ht="15" customHeight="1">
      <c r="A124" s="359" t="s">
        <v>228</v>
      </c>
      <c r="B124" s="363" t="s">
        <v>229</v>
      </c>
      <c r="C124" s="296"/>
      <c r="D124" s="171"/>
      <c r="E124" s="450">
        <f>E125+E126</f>
        <v>0</v>
      </c>
      <c r="F124" s="450">
        <f>F125+F126</f>
        <v>0</v>
      </c>
      <c r="G124" s="450">
        <f>G125+G126</f>
        <v>0</v>
      </c>
      <c r="H124" s="450">
        <f>H125+H126</f>
        <v>0</v>
      </c>
      <c r="I124" s="445">
        <f>E124+F124+G124</f>
        <v>0</v>
      </c>
      <c r="J124" s="446">
        <f>D124-I124</f>
        <v>0</v>
      </c>
    </row>
    <row r="125" spans="1:10" ht="14.25" customHeight="1">
      <c r="A125" s="361" t="s">
        <v>230</v>
      </c>
      <c r="B125" s="363" t="s">
        <v>126</v>
      </c>
      <c r="C125" s="296" t="s">
        <v>115</v>
      </c>
      <c r="D125" s="469" t="s">
        <v>213</v>
      </c>
      <c r="E125" s="449"/>
      <c r="F125" s="449"/>
      <c r="G125" s="444"/>
      <c r="H125" s="444"/>
      <c r="I125" s="445">
        <f>E125+F125+G125</f>
        <v>0</v>
      </c>
      <c r="J125" s="470" t="s">
        <v>213</v>
      </c>
    </row>
    <row r="126" spans="1:10" ht="14.25" customHeight="1">
      <c r="A126" s="361" t="s">
        <v>231</v>
      </c>
      <c r="B126" s="363" t="s">
        <v>128</v>
      </c>
      <c r="C126" s="296" t="s">
        <v>116</v>
      </c>
      <c r="D126" s="469" t="s">
        <v>213</v>
      </c>
      <c r="E126" s="449"/>
      <c r="F126" s="449"/>
      <c r="G126" s="444"/>
      <c r="H126" s="444"/>
      <c r="I126" s="445">
        <f>E126+F126+G126</f>
        <v>0</v>
      </c>
      <c r="J126" s="470" t="s">
        <v>213</v>
      </c>
    </row>
    <row r="127" spans="1:10" ht="24" customHeight="1">
      <c r="A127" s="359" t="s">
        <v>232</v>
      </c>
      <c r="B127" s="364" t="s">
        <v>130</v>
      </c>
      <c r="C127" s="296"/>
      <c r="D127" s="436">
        <f aca="true" t="shared" si="4" ref="D127:I127">D129+D130</f>
        <v>0</v>
      </c>
      <c r="E127" s="436">
        <f t="shared" si="4"/>
        <v>0</v>
      </c>
      <c r="F127" s="436">
        <f t="shared" si="4"/>
        <v>0</v>
      </c>
      <c r="G127" s="436">
        <f t="shared" si="4"/>
        <v>0</v>
      </c>
      <c r="H127" s="436">
        <f t="shared" si="4"/>
        <v>0</v>
      </c>
      <c r="I127" s="445">
        <f t="shared" si="4"/>
        <v>0</v>
      </c>
      <c r="J127" s="439">
        <f>D127-I127</f>
        <v>0</v>
      </c>
    </row>
    <row r="128" spans="1:10" ht="12.75" customHeight="1">
      <c r="A128" s="347" t="s">
        <v>20</v>
      </c>
      <c r="B128" s="303"/>
      <c r="C128" s="304"/>
      <c r="D128" s="472"/>
      <c r="E128" s="448"/>
      <c r="F128" s="447"/>
      <c r="G128" s="447"/>
      <c r="H128" s="473"/>
      <c r="I128" s="447"/>
      <c r="J128" s="474"/>
    </row>
    <row r="129" spans="1:10" ht="13.5" customHeight="1">
      <c r="A129" s="360" t="s">
        <v>233</v>
      </c>
      <c r="B129" s="351" t="s">
        <v>234</v>
      </c>
      <c r="C129" s="365" t="s">
        <v>115</v>
      </c>
      <c r="D129" s="449"/>
      <c r="E129" s="475"/>
      <c r="F129" s="476"/>
      <c r="G129" s="475"/>
      <c r="H129" s="444"/>
      <c r="I129" s="445">
        <f>E129+F129+G129</f>
        <v>0</v>
      </c>
      <c r="J129" s="477" t="s">
        <v>176</v>
      </c>
    </row>
    <row r="130" spans="1:10" ht="13.5" customHeight="1" thickBot="1">
      <c r="A130" s="361" t="s">
        <v>235</v>
      </c>
      <c r="B130" s="371" t="s">
        <v>236</v>
      </c>
      <c r="C130" s="315" t="s">
        <v>116</v>
      </c>
      <c r="D130" s="461"/>
      <c r="E130" s="456"/>
      <c r="F130" s="461"/>
      <c r="G130" s="456"/>
      <c r="H130" s="456"/>
      <c r="I130" s="457">
        <f>E130+F130+G130</f>
        <v>0</v>
      </c>
      <c r="J130" s="483" t="s">
        <v>176</v>
      </c>
    </row>
    <row r="131" spans="3:8" ht="12" customHeight="1">
      <c r="C131" s="280"/>
      <c r="E131" s="272"/>
      <c r="F131" s="272"/>
      <c r="G131" s="272"/>
      <c r="H131" s="272"/>
    </row>
    <row r="132" spans="1:10" ht="14.25" customHeight="1">
      <c r="A132" s="318"/>
      <c r="B132" s="343"/>
      <c r="C132" s="343"/>
      <c r="D132" s="344"/>
      <c r="E132" s="320"/>
      <c r="F132" s="320"/>
      <c r="G132" s="320"/>
      <c r="H132" s="320"/>
      <c r="J132" s="264" t="s">
        <v>284</v>
      </c>
    </row>
    <row r="133" spans="1:10" ht="9.75" customHeight="1">
      <c r="A133" s="275"/>
      <c r="B133" s="321"/>
      <c r="C133" s="321"/>
      <c r="D133" s="322"/>
      <c r="E133" s="322"/>
      <c r="F133" s="323"/>
      <c r="G133" s="323"/>
      <c r="H133" s="322"/>
      <c r="I133" s="286"/>
      <c r="J133" s="322"/>
    </row>
    <row r="134" spans="1:10" ht="11.25" customHeight="1">
      <c r="A134" s="638" t="s">
        <v>99</v>
      </c>
      <c r="B134" s="639" t="s">
        <v>3</v>
      </c>
      <c r="C134" s="639" t="s">
        <v>4</v>
      </c>
      <c r="D134" s="288" t="s">
        <v>158</v>
      </c>
      <c r="E134" s="645" t="s">
        <v>159</v>
      </c>
      <c r="F134" s="646"/>
      <c r="G134" s="646"/>
      <c r="H134" s="646"/>
      <c r="I134" s="647"/>
      <c r="J134" s="289" t="s">
        <v>160</v>
      </c>
    </row>
    <row r="135" spans="1:10" ht="11.25" customHeight="1">
      <c r="A135" s="639"/>
      <c r="B135" s="639"/>
      <c r="C135" s="639"/>
      <c r="D135" s="288" t="s">
        <v>161</v>
      </c>
      <c r="E135" s="289" t="s">
        <v>193</v>
      </c>
      <c r="F135" s="289" t="s">
        <v>194</v>
      </c>
      <c r="G135" s="290" t="s">
        <v>164</v>
      </c>
      <c r="H135" s="288" t="s">
        <v>165</v>
      </c>
      <c r="I135" s="634" t="s">
        <v>134</v>
      </c>
      <c r="J135" s="288" t="s">
        <v>161</v>
      </c>
    </row>
    <row r="136" spans="1:10" ht="11.25" customHeight="1">
      <c r="A136" s="640"/>
      <c r="B136" s="640"/>
      <c r="C136" s="640"/>
      <c r="D136" s="288" t="s">
        <v>166</v>
      </c>
      <c r="E136" s="324" t="s">
        <v>195</v>
      </c>
      <c r="F136" s="288" t="s">
        <v>196</v>
      </c>
      <c r="G136" s="288" t="s">
        <v>167</v>
      </c>
      <c r="H136" s="288" t="s">
        <v>168</v>
      </c>
      <c r="I136" s="635"/>
      <c r="J136" s="288" t="s">
        <v>166</v>
      </c>
    </row>
    <row r="137" spans="1:10" ht="11.25" customHeight="1" thickBot="1">
      <c r="A137" s="291">
        <v>1</v>
      </c>
      <c r="B137" s="262">
        <v>2</v>
      </c>
      <c r="C137" s="262"/>
      <c r="D137" s="292" t="s">
        <v>169</v>
      </c>
      <c r="E137" s="293" t="s">
        <v>170</v>
      </c>
      <c r="F137" s="292" t="s">
        <v>5</v>
      </c>
      <c r="G137" s="292" t="s">
        <v>6</v>
      </c>
      <c r="H137" s="292" t="s">
        <v>171</v>
      </c>
      <c r="I137" s="292" t="s">
        <v>172</v>
      </c>
      <c r="J137" s="292" t="s">
        <v>139</v>
      </c>
    </row>
    <row r="138" spans="1:10" ht="15" customHeight="1">
      <c r="A138" s="367" t="s">
        <v>238</v>
      </c>
      <c r="B138" s="364" t="s">
        <v>129</v>
      </c>
      <c r="C138" s="368" t="s">
        <v>213</v>
      </c>
      <c r="D138" s="436">
        <f aca="true" t="shared" si="5" ref="D138:I138">D140+D141</f>
        <v>0</v>
      </c>
      <c r="E138" s="436">
        <f t="shared" si="5"/>
        <v>0</v>
      </c>
      <c r="F138" s="436">
        <f t="shared" si="5"/>
        <v>0</v>
      </c>
      <c r="G138" s="436">
        <f t="shared" si="5"/>
        <v>0</v>
      </c>
      <c r="H138" s="436">
        <f t="shared" si="5"/>
        <v>0</v>
      </c>
      <c r="I138" s="445">
        <f t="shared" si="5"/>
        <v>0</v>
      </c>
      <c r="J138" s="439">
        <f>D138-I138</f>
        <v>0</v>
      </c>
    </row>
    <row r="139" spans="1:10" ht="12.75" customHeight="1">
      <c r="A139" s="307" t="s">
        <v>20</v>
      </c>
      <c r="B139" s="348"/>
      <c r="C139" s="349"/>
      <c r="D139" s="472"/>
      <c r="E139" s="448"/>
      <c r="F139" s="447"/>
      <c r="G139" s="447"/>
      <c r="H139" s="479"/>
      <c r="I139" s="447"/>
      <c r="J139" s="447"/>
    </row>
    <row r="140" spans="1:10" ht="23.25" customHeight="1">
      <c r="A140" s="369" t="s">
        <v>239</v>
      </c>
      <c r="B140" s="351" t="s">
        <v>240</v>
      </c>
      <c r="C140" s="365"/>
      <c r="D140" s="475"/>
      <c r="E140" s="475"/>
      <c r="F140" s="476"/>
      <c r="G140" s="475"/>
      <c r="H140" s="475"/>
      <c r="I140" s="445">
        <f>E140+F140+G140</f>
        <v>0</v>
      </c>
      <c r="J140" s="446">
        <f>D140-I140</f>
        <v>0</v>
      </c>
    </row>
    <row r="141" spans="1:10" ht="23.25" customHeight="1">
      <c r="A141" s="369" t="s">
        <v>241</v>
      </c>
      <c r="B141" s="363" t="s">
        <v>242</v>
      </c>
      <c r="C141" s="366"/>
      <c r="D141" s="591"/>
      <c r="E141" s="591"/>
      <c r="F141" s="592"/>
      <c r="G141" s="591"/>
      <c r="H141" s="591"/>
      <c r="I141" s="508">
        <f>E141+F141+G141</f>
        <v>0</v>
      </c>
      <c r="J141" s="593">
        <f>D141-I141</f>
        <v>0</v>
      </c>
    </row>
    <row r="142" spans="1:10" ht="23.25" customHeight="1">
      <c r="A142" s="367" t="s">
        <v>243</v>
      </c>
      <c r="B142" s="364" t="s">
        <v>131</v>
      </c>
      <c r="C142" s="368" t="s">
        <v>213</v>
      </c>
      <c r="D142" s="436">
        <f aca="true" t="shared" si="6" ref="D142:I142">D144+D145</f>
        <v>0</v>
      </c>
      <c r="E142" s="436">
        <f t="shared" si="6"/>
        <v>0</v>
      </c>
      <c r="F142" s="436">
        <f t="shared" si="6"/>
        <v>0</v>
      </c>
      <c r="G142" s="436">
        <f t="shared" si="6"/>
        <v>0</v>
      </c>
      <c r="H142" s="436">
        <f t="shared" si="6"/>
        <v>0</v>
      </c>
      <c r="I142" s="436">
        <f t="shared" si="6"/>
        <v>0</v>
      </c>
      <c r="J142" s="439">
        <f>D142-I142</f>
        <v>0</v>
      </c>
    </row>
    <row r="143" spans="1:10" ht="12.75" customHeight="1">
      <c r="A143" s="307" t="s">
        <v>20</v>
      </c>
      <c r="B143" s="348"/>
      <c r="C143" s="349"/>
      <c r="D143" s="472"/>
      <c r="E143" s="448"/>
      <c r="F143" s="447"/>
      <c r="G143" s="447"/>
      <c r="H143" s="479"/>
      <c r="I143" s="447"/>
      <c r="J143" s="447"/>
    </row>
    <row r="144" spans="1:10" ht="23.25" customHeight="1">
      <c r="A144" s="369" t="s">
        <v>244</v>
      </c>
      <c r="B144" s="351" t="s">
        <v>245</v>
      </c>
      <c r="C144" s="365"/>
      <c r="D144" s="475"/>
      <c r="E144" s="475"/>
      <c r="F144" s="476"/>
      <c r="G144" s="475"/>
      <c r="H144" s="475"/>
      <c r="I144" s="445">
        <f>E144+F144+G144</f>
        <v>0</v>
      </c>
      <c r="J144" s="446">
        <f>D144-I144</f>
        <v>0</v>
      </c>
    </row>
    <row r="145" spans="1:10" ht="23.25" customHeight="1" thickBot="1">
      <c r="A145" s="370" t="s">
        <v>246</v>
      </c>
      <c r="B145" s="371" t="s">
        <v>247</v>
      </c>
      <c r="C145" s="315"/>
      <c r="D145" s="456"/>
      <c r="E145" s="456"/>
      <c r="F145" s="461"/>
      <c r="G145" s="456"/>
      <c r="H145" s="456"/>
      <c r="I145" s="457">
        <f>E145+F145+G145</f>
        <v>0</v>
      </c>
      <c r="J145" s="462">
        <f>D145-I145</f>
        <v>0</v>
      </c>
    </row>
    <row r="146" spans="1:10" ht="12.75">
      <c r="A146" s="372"/>
      <c r="B146" s="373"/>
      <c r="C146" s="373"/>
      <c r="D146" s="339"/>
      <c r="E146" s="339"/>
      <c r="F146" s="339"/>
      <c r="G146" s="339"/>
      <c r="H146" s="339"/>
      <c r="I146" s="339"/>
      <c r="J146" s="339"/>
    </row>
    <row r="147" spans="1:10" ht="21" customHeight="1">
      <c r="A147" s="374" t="s">
        <v>248</v>
      </c>
      <c r="B147" s="375"/>
      <c r="C147" s="375"/>
      <c r="D147" s="339"/>
      <c r="E147" s="376"/>
      <c r="F147" s="376" t="s">
        <v>249</v>
      </c>
      <c r="G147" s="339"/>
      <c r="H147" s="339"/>
      <c r="I147" s="339"/>
      <c r="J147" s="339"/>
    </row>
    <row r="148" spans="1:10" ht="9.75" customHeight="1">
      <c r="A148" s="271" t="s">
        <v>250</v>
      </c>
      <c r="B148" s="271"/>
      <c r="C148" s="271"/>
      <c r="D148" s="272"/>
      <c r="E148" s="377"/>
      <c r="F148" s="377" t="s">
        <v>251</v>
      </c>
      <c r="G148" s="377"/>
      <c r="H148" s="377"/>
      <c r="I148" s="377"/>
      <c r="J148" s="377"/>
    </row>
    <row r="149" spans="5:10" ht="12.75" customHeight="1">
      <c r="E149" s="377"/>
      <c r="F149" s="377"/>
      <c r="G149" s="374"/>
      <c r="H149" s="374"/>
      <c r="I149" s="377"/>
      <c r="J149" s="377"/>
    </row>
    <row r="150" spans="1:10" ht="12.75" customHeight="1">
      <c r="A150" s="271" t="s">
        <v>252</v>
      </c>
      <c r="B150" s="271"/>
      <c r="C150" s="271"/>
      <c r="D150" s="272"/>
      <c r="E150" s="377"/>
      <c r="F150" s="377"/>
      <c r="G150" s="377"/>
      <c r="H150" s="377"/>
      <c r="I150" s="377"/>
      <c r="J150" s="377"/>
    </row>
    <row r="151" spans="1:10" ht="9.75" customHeight="1">
      <c r="A151" s="271" t="s">
        <v>253</v>
      </c>
      <c r="B151" s="271"/>
      <c r="C151" s="271"/>
      <c r="D151" s="272"/>
      <c r="E151" s="377"/>
      <c r="F151" s="377"/>
      <c r="G151" s="377"/>
      <c r="H151" s="377"/>
      <c r="I151" s="377"/>
      <c r="J151" s="377"/>
    </row>
    <row r="152" spans="4:10" ht="23.25" customHeight="1">
      <c r="D152" s="535" t="s">
        <v>281</v>
      </c>
      <c r="E152" s="378"/>
      <c r="F152" s="378"/>
      <c r="G152" s="379"/>
      <c r="H152" s="321"/>
      <c r="I152" s="286"/>
      <c r="J152" s="287"/>
    </row>
    <row r="153" spans="4:8" ht="11.25" customHeight="1">
      <c r="D153" s="377"/>
      <c r="E153" s="377"/>
      <c r="F153" s="377"/>
      <c r="G153" s="378" t="s">
        <v>255</v>
      </c>
      <c r="H153" s="260"/>
    </row>
    <row r="154" spans="4:8" ht="18.75" customHeight="1">
      <c r="D154" s="380" t="s">
        <v>140</v>
      </c>
      <c r="E154" s="378"/>
      <c r="F154" s="378"/>
      <c r="G154" s="378"/>
      <c r="H154" s="260"/>
    </row>
    <row r="155" spans="4:8" ht="10.5" customHeight="1">
      <c r="D155" s="378" t="s">
        <v>256</v>
      </c>
      <c r="E155" s="378"/>
      <c r="F155" s="378"/>
      <c r="H155" s="260"/>
    </row>
    <row r="156" spans="1:9" ht="23.25" customHeight="1">
      <c r="A156" s="380" t="s">
        <v>133</v>
      </c>
      <c r="B156" s="261"/>
      <c r="C156" s="261"/>
      <c r="D156" s="261"/>
      <c r="E156" s="261"/>
      <c r="F156" s="261"/>
      <c r="G156" s="261"/>
      <c r="H156" s="261"/>
      <c r="I156" s="261"/>
    </row>
    <row r="157" spans="1:9" ht="12" customHeight="1">
      <c r="A157" s="381" t="s">
        <v>257</v>
      </c>
      <c r="B157" s="261"/>
      <c r="C157" s="382"/>
      <c r="D157" s="339"/>
      <c r="E157" s="339"/>
      <c r="F157" s="339"/>
      <c r="G157" s="261"/>
      <c r="H157" s="261"/>
      <c r="I157" s="261"/>
    </row>
    <row r="158" spans="1:9" ht="9.75" customHeight="1">
      <c r="A158" s="271"/>
      <c r="B158" s="271"/>
      <c r="C158" s="271"/>
      <c r="D158" s="272"/>
      <c r="E158" s="272"/>
      <c r="F158" s="271"/>
      <c r="G158" s="271"/>
      <c r="H158" s="383"/>
      <c r="I158" s="261"/>
    </row>
    <row r="159" spans="1:9" ht="13.5" customHeight="1">
      <c r="A159" s="271" t="s">
        <v>132</v>
      </c>
      <c r="B159" s="271"/>
      <c r="C159" s="271"/>
      <c r="D159" s="374"/>
      <c r="E159" s="384"/>
      <c r="F159" s="384"/>
      <c r="G159" s="384"/>
      <c r="H159" s="385"/>
      <c r="I159" s="385"/>
    </row>
  </sheetData>
  <sheetProtection/>
  <mergeCells count="29">
    <mergeCell ref="A2:H2"/>
    <mergeCell ref="A3:H3"/>
    <mergeCell ref="I16:I17"/>
    <mergeCell ref="A15:A17"/>
    <mergeCell ref="C15:C17"/>
    <mergeCell ref="B15:B17"/>
    <mergeCell ref="E15:I15"/>
    <mergeCell ref="F16:F17"/>
    <mergeCell ref="E16:E17"/>
    <mergeCell ref="A47:A49"/>
    <mergeCell ref="B47:B49"/>
    <mergeCell ref="C47:C49"/>
    <mergeCell ref="I48:I49"/>
    <mergeCell ref="E47:I47"/>
    <mergeCell ref="A77:A79"/>
    <mergeCell ref="B77:B79"/>
    <mergeCell ref="C77:C79"/>
    <mergeCell ref="E77:I77"/>
    <mergeCell ref="I78:I79"/>
    <mergeCell ref="A106:A108"/>
    <mergeCell ref="B106:B108"/>
    <mergeCell ref="C106:C108"/>
    <mergeCell ref="E106:I106"/>
    <mergeCell ref="I107:I108"/>
    <mergeCell ref="A134:A136"/>
    <mergeCell ref="B134:B136"/>
    <mergeCell ref="C134:C136"/>
    <mergeCell ref="E134:I134"/>
    <mergeCell ref="I135:I13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255" man="1"/>
    <brk id="73" max="255" man="1"/>
    <brk id="102" max="255" man="1"/>
    <brk id="1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zoomScaleSheetLayoutView="100" zoomScalePageLayoutView="0" workbookViewId="0" topLeftCell="A1">
      <selection activeCell="C19" sqref="C19"/>
    </sheetView>
  </sheetViews>
  <sheetFormatPr defaultColWidth="10.28125" defaultRowHeight="12"/>
  <cols>
    <col min="1" max="1" width="46.8515625" style="279" customWidth="1"/>
    <col min="2" max="2" width="6.421875" style="279" customWidth="1"/>
    <col min="3" max="3" width="9.421875" style="279" customWidth="1"/>
    <col min="4" max="4" width="14.00390625" style="279" customWidth="1"/>
    <col min="5" max="9" width="14.00390625" style="282" customWidth="1"/>
    <col min="10" max="10" width="14.00390625" style="261" customWidth="1"/>
    <col min="11" max="16384" width="10.28125" style="261" customWidth="1"/>
  </cols>
  <sheetData>
    <row r="1" spans="1:10" ht="13.5" customHeight="1">
      <c r="A1" s="636" t="s">
        <v>141</v>
      </c>
      <c r="B1" s="637"/>
      <c r="C1" s="637"/>
      <c r="D1" s="637"/>
      <c r="E1" s="637"/>
      <c r="F1" s="637"/>
      <c r="G1" s="637"/>
      <c r="H1" s="637"/>
      <c r="I1" s="259"/>
      <c r="J1" s="260"/>
    </row>
    <row r="2" spans="1:10" ht="14.25" customHeight="1" thickBot="1">
      <c r="A2" s="651" t="s">
        <v>142</v>
      </c>
      <c r="B2" s="651"/>
      <c r="C2" s="651"/>
      <c r="D2" s="651"/>
      <c r="E2" s="651"/>
      <c r="F2" s="651"/>
      <c r="G2" s="651"/>
      <c r="H2" s="651"/>
      <c r="I2" s="258"/>
      <c r="J2" s="262" t="s">
        <v>0</v>
      </c>
    </row>
    <row r="3" spans="1:10" ht="13.5" customHeight="1">
      <c r="A3" s="263"/>
      <c r="B3" s="258"/>
      <c r="C3" s="258"/>
      <c r="D3" s="258"/>
      <c r="E3" s="258"/>
      <c r="F3" s="258"/>
      <c r="G3" s="258"/>
      <c r="H3" s="258"/>
      <c r="I3" s="264" t="s">
        <v>1</v>
      </c>
      <c r="J3" s="265" t="s">
        <v>143</v>
      </c>
    </row>
    <row r="4" spans="1:10" ht="11.25" customHeight="1">
      <c r="A4" s="427"/>
      <c r="B4" s="427"/>
      <c r="C4" s="426" t="s">
        <v>276</v>
      </c>
      <c r="D4" s="427" t="str">
        <f>OtDateTxt</f>
        <v>1 ноября 2015 г.</v>
      </c>
      <c r="E4" s="427"/>
      <c r="F4" s="427"/>
      <c r="G4" s="427"/>
      <c r="H4" s="427"/>
      <c r="I4" s="264" t="s">
        <v>2</v>
      </c>
      <c r="J4" s="428">
        <f>OtDate</f>
        <v>42309</v>
      </c>
    </row>
    <row r="5" spans="1:10" s="269" customFormat="1" ht="13.5" customHeight="1">
      <c r="A5" s="533" t="s">
        <v>144</v>
      </c>
      <c r="B5" s="429" t="str">
        <f>OtUch</f>
        <v>МБОУ  СОШ №83</v>
      </c>
      <c r="C5" s="266"/>
      <c r="D5" s="266"/>
      <c r="E5" s="267"/>
      <c r="F5" s="267"/>
      <c r="G5" s="267"/>
      <c r="H5" s="267"/>
      <c r="I5" s="268" t="s">
        <v>145</v>
      </c>
      <c r="J5" s="432" t="str">
        <f>OkpoUc</f>
        <v>42233741</v>
      </c>
    </row>
    <row r="6" spans="1:10" s="269" customFormat="1" ht="15" customHeight="1">
      <c r="A6" s="533" t="s">
        <v>146</v>
      </c>
      <c r="B6" s="429"/>
      <c r="C6" s="266"/>
      <c r="D6" s="266"/>
      <c r="E6" s="267"/>
      <c r="F6" s="267"/>
      <c r="G6" s="267"/>
      <c r="H6" s="267"/>
      <c r="I6" s="268"/>
      <c r="J6" s="432"/>
    </row>
    <row r="7" spans="1:10" s="269" customFormat="1" ht="13.5" customHeight="1">
      <c r="A7" s="533" t="s">
        <v>147</v>
      </c>
      <c r="B7" s="429" t="str">
        <f>OtOrg</f>
        <v>УО Ногинского муниципального района</v>
      </c>
      <c r="C7" s="266"/>
      <c r="D7" s="266"/>
      <c r="E7" s="267"/>
      <c r="F7" s="267"/>
      <c r="G7" s="267"/>
      <c r="H7" s="267"/>
      <c r="I7" s="270" t="s">
        <v>148</v>
      </c>
      <c r="J7" s="432" t="str">
        <f>OKATO</f>
        <v>000000000</v>
      </c>
    </row>
    <row r="8" spans="1:10" ht="13.5" customHeight="1">
      <c r="A8" s="534" t="s">
        <v>149</v>
      </c>
      <c r="B8" s="430"/>
      <c r="C8" s="271"/>
      <c r="D8" s="271"/>
      <c r="E8" s="272"/>
      <c r="F8" s="272"/>
      <c r="G8" s="272"/>
      <c r="H8" s="272"/>
      <c r="I8" s="273" t="s">
        <v>145</v>
      </c>
      <c r="J8" s="433" t="str">
        <f>OtOkpo</f>
        <v>000000</v>
      </c>
    </row>
    <row r="9" spans="1:10" ht="13.5" customHeight="1">
      <c r="A9" s="534" t="s">
        <v>150</v>
      </c>
      <c r="B9" s="431" t="str">
        <f>OtRasp</f>
        <v>Организация</v>
      </c>
      <c r="C9" s="275"/>
      <c r="D9" s="275"/>
      <c r="E9" s="276"/>
      <c r="F9" s="276"/>
      <c r="G9" s="276"/>
      <c r="H9" s="276"/>
      <c r="I9" s="273" t="s">
        <v>151</v>
      </c>
      <c r="J9" s="433" t="str">
        <f>GLV</f>
        <v>000</v>
      </c>
    </row>
    <row r="10" spans="1:10" ht="12.75" customHeight="1">
      <c r="A10" s="534" t="s">
        <v>152</v>
      </c>
      <c r="B10" s="277" t="s">
        <v>265</v>
      </c>
      <c r="C10" s="275"/>
      <c r="D10" s="275"/>
      <c r="E10" s="276"/>
      <c r="F10" s="276"/>
      <c r="G10" s="276"/>
      <c r="H10" s="276"/>
      <c r="I10" s="273"/>
      <c r="J10" s="274" t="s">
        <v>6</v>
      </c>
    </row>
    <row r="11" spans="1:10" ht="12.75" customHeight="1">
      <c r="A11" s="534" t="s">
        <v>153</v>
      </c>
      <c r="B11" s="271"/>
      <c r="C11" s="271"/>
      <c r="D11" s="271"/>
      <c r="E11" s="272"/>
      <c r="F11" s="272"/>
      <c r="G11" s="272"/>
      <c r="H11" s="272"/>
      <c r="I11" s="273"/>
      <c r="J11" s="274"/>
    </row>
    <row r="12" spans="1:10" ht="12.75" customHeight="1" thickBot="1">
      <c r="A12" s="534" t="s">
        <v>154</v>
      </c>
      <c r="B12" s="271"/>
      <c r="C12" s="271"/>
      <c r="D12" s="271"/>
      <c r="E12" s="272"/>
      <c r="F12" s="272"/>
      <c r="G12" s="272"/>
      <c r="H12" s="272"/>
      <c r="I12" s="273" t="s">
        <v>155</v>
      </c>
      <c r="J12" s="278" t="s">
        <v>156</v>
      </c>
    </row>
    <row r="13" spans="2:10" ht="12" customHeight="1">
      <c r="B13" s="280"/>
      <c r="C13" s="280"/>
      <c r="D13" s="281" t="s">
        <v>157</v>
      </c>
      <c r="E13" s="272"/>
      <c r="G13" s="272"/>
      <c r="H13" s="272"/>
      <c r="I13" s="272"/>
      <c r="J13" s="283"/>
    </row>
    <row r="14" spans="1:10" ht="5.25" customHeight="1">
      <c r="A14" s="284"/>
      <c r="B14" s="284"/>
      <c r="C14" s="284"/>
      <c r="D14" s="285"/>
      <c r="E14" s="286"/>
      <c r="F14" s="286"/>
      <c r="G14" s="286"/>
      <c r="H14" s="286"/>
      <c r="I14" s="286"/>
      <c r="J14" s="287"/>
    </row>
    <row r="15" spans="1:10" ht="11.25" customHeight="1">
      <c r="A15" s="638" t="s">
        <v>99</v>
      </c>
      <c r="B15" s="638" t="s">
        <v>3</v>
      </c>
      <c r="C15" s="638" t="s">
        <v>4</v>
      </c>
      <c r="D15" s="288" t="s">
        <v>158</v>
      </c>
      <c r="E15" s="641" t="s">
        <v>159</v>
      </c>
      <c r="F15" s="642"/>
      <c r="G15" s="642"/>
      <c r="H15" s="642"/>
      <c r="I15" s="643"/>
      <c r="J15" s="289" t="s">
        <v>160</v>
      </c>
    </row>
    <row r="16" spans="1:10" ht="11.25" customHeight="1">
      <c r="A16" s="639"/>
      <c r="B16" s="639"/>
      <c r="C16" s="639"/>
      <c r="D16" s="288" t="s">
        <v>161</v>
      </c>
      <c r="E16" s="634" t="s">
        <v>162</v>
      </c>
      <c r="F16" s="634" t="s">
        <v>163</v>
      </c>
      <c r="G16" s="290" t="s">
        <v>164</v>
      </c>
      <c r="H16" s="288" t="s">
        <v>165</v>
      </c>
      <c r="I16" s="634" t="s">
        <v>134</v>
      </c>
      <c r="J16" s="288" t="s">
        <v>161</v>
      </c>
    </row>
    <row r="17" spans="1:10" ht="11.25" customHeight="1">
      <c r="A17" s="640"/>
      <c r="B17" s="640"/>
      <c r="C17" s="640"/>
      <c r="D17" s="288" t="s">
        <v>166</v>
      </c>
      <c r="E17" s="635"/>
      <c r="F17" s="635"/>
      <c r="G17" s="288" t="s">
        <v>167</v>
      </c>
      <c r="H17" s="288" t="s">
        <v>168</v>
      </c>
      <c r="I17" s="635"/>
      <c r="J17" s="288" t="s">
        <v>166</v>
      </c>
    </row>
    <row r="18" spans="1:10" ht="9.75" customHeight="1" thickBot="1">
      <c r="A18" s="291">
        <v>1</v>
      </c>
      <c r="B18" s="262">
        <v>2</v>
      </c>
      <c r="C18" s="262">
        <v>3</v>
      </c>
      <c r="D18" s="292" t="s">
        <v>169</v>
      </c>
      <c r="E18" s="293" t="s">
        <v>170</v>
      </c>
      <c r="F18" s="292" t="s">
        <v>5</v>
      </c>
      <c r="G18" s="292" t="s">
        <v>6</v>
      </c>
      <c r="H18" s="292" t="s">
        <v>171</v>
      </c>
      <c r="I18" s="292" t="s">
        <v>172</v>
      </c>
      <c r="J18" s="292" t="s">
        <v>139</v>
      </c>
    </row>
    <row r="19" spans="1:10" ht="15" customHeight="1">
      <c r="A19" s="294" t="s">
        <v>258</v>
      </c>
      <c r="B19" s="295" t="s">
        <v>7</v>
      </c>
      <c r="C19" s="296"/>
      <c r="D19" s="436">
        <f>D20+D23+D24+D25+D29+D38</f>
        <v>0</v>
      </c>
      <c r="E19" s="436">
        <f>E20+E23+E24+E25+E29+E38</f>
        <v>0</v>
      </c>
      <c r="F19" s="436">
        <f>F20+F23+F24+F25+F29+F38</f>
        <v>0</v>
      </c>
      <c r="G19" s="436">
        <f>G20+G23+G24+G25+G29+G38</f>
        <v>0</v>
      </c>
      <c r="H19" s="436">
        <f>H20+H23+H24+H25+H29+H38</f>
        <v>0</v>
      </c>
      <c r="I19" s="436">
        <f>E19+F19+G19+H19</f>
        <v>0</v>
      </c>
      <c r="J19" s="437">
        <f>D19-I19</f>
        <v>0</v>
      </c>
    </row>
    <row r="20" spans="1:10" ht="15" customHeight="1">
      <c r="A20" s="299" t="s">
        <v>9</v>
      </c>
      <c r="B20" s="300" t="s">
        <v>10</v>
      </c>
      <c r="C20" s="301" t="s">
        <v>11</v>
      </c>
      <c r="D20" s="471"/>
      <c r="E20" s="471"/>
      <c r="F20" s="471"/>
      <c r="G20" s="471"/>
      <c r="H20" s="471"/>
      <c r="I20" s="471"/>
      <c r="J20" s="470"/>
    </row>
    <row r="21" spans="1:10" ht="11.25" customHeight="1">
      <c r="A21" s="302" t="s">
        <v>32</v>
      </c>
      <c r="B21" s="303"/>
      <c r="C21" s="304"/>
      <c r="D21" s="520"/>
      <c r="E21" s="521"/>
      <c r="F21" s="520"/>
      <c r="G21" s="520"/>
      <c r="H21" s="520"/>
      <c r="I21" s="520"/>
      <c r="J21" s="522"/>
    </row>
    <row r="22" spans="1:10" ht="14.25" customHeight="1">
      <c r="A22" s="305" t="s">
        <v>173</v>
      </c>
      <c r="B22" s="306" t="s">
        <v>136</v>
      </c>
      <c r="C22" s="301" t="s">
        <v>11</v>
      </c>
      <c r="D22" s="478"/>
      <c r="E22" s="478"/>
      <c r="F22" s="478"/>
      <c r="G22" s="478"/>
      <c r="H22" s="478"/>
      <c r="I22" s="478"/>
      <c r="J22" s="482"/>
    </row>
    <row r="23" spans="1:10" ht="15" customHeight="1">
      <c r="A23" s="299" t="s">
        <v>12</v>
      </c>
      <c r="B23" s="300" t="s">
        <v>13</v>
      </c>
      <c r="C23" s="301" t="s">
        <v>14</v>
      </c>
      <c r="D23" s="438"/>
      <c r="E23" s="438"/>
      <c r="F23" s="438"/>
      <c r="G23" s="438"/>
      <c r="H23" s="438"/>
      <c r="I23" s="436">
        <f>E23+F23+G23+H23</f>
        <v>0</v>
      </c>
      <c r="J23" s="439">
        <f>D23-I23</f>
        <v>0</v>
      </c>
    </row>
    <row r="24" spans="1:10" ht="24.75" customHeight="1">
      <c r="A24" s="299" t="s">
        <v>174</v>
      </c>
      <c r="B24" s="300" t="s">
        <v>15</v>
      </c>
      <c r="C24" s="301" t="s">
        <v>16</v>
      </c>
      <c r="D24" s="438"/>
      <c r="E24" s="438"/>
      <c r="F24" s="438"/>
      <c r="G24" s="438"/>
      <c r="H24" s="438"/>
      <c r="I24" s="436">
        <f>E24+F24+G24+H24</f>
        <v>0</v>
      </c>
      <c r="J24" s="439">
        <f>D24-I24</f>
        <v>0</v>
      </c>
    </row>
    <row r="25" spans="1:10" ht="14.25" customHeight="1">
      <c r="A25" s="299" t="s">
        <v>17</v>
      </c>
      <c r="B25" s="300" t="s">
        <v>18</v>
      </c>
      <c r="C25" s="301" t="s">
        <v>19</v>
      </c>
      <c r="D25" s="471"/>
      <c r="E25" s="471"/>
      <c r="F25" s="471"/>
      <c r="G25" s="471"/>
      <c r="H25" s="471"/>
      <c r="I25" s="471"/>
      <c r="J25" s="470"/>
    </row>
    <row r="26" spans="1:10" ht="11.25" customHeight="1">
      <c r="A26" s="307" t="s">
        <v>20</v>
      </c>
      <c r="B26" s="303"/>
      <c r="C26" s="304"/>
      <c r="D26" s="479"/>
      <c r="E26" s="479"/>
      <c r="F26" s="479"/>
      <c r="G26" s="479"/>
      <c r="H26" s="479"/>
      <c r="I26" s="479"/>
      <c r="J26" s="474"/>
    </row>
    <row r="27" spans="1:10" ht="23.25" customHeight="1">
      <c r="A27" s="305" t="s">
        <v>175</v>
      </c>
      <c r="B27" s="308" t="s">
        <v>21</v>
      </c>
      <c r="C27" s="434" t="s">
        <v>22</v>
      </c>
      <c r="D27" s="478"/>
      <c r="E27" s="478"/>
      <c r="F27" s="478"/>
      <c r="G27" s="478"/>
      <c r="H27" s="478"/>
      <c r="I27" s="478"/>
      <c r="J27" s="482"/>
    </row>
    <row r="28" spans="1:10" ht="14.25" customHeight="1">
      <c r="A28" s="305" t="s">
        <v>23</v>
      </c>
      <c r="B28" s="309" t="s">
        <v>24</v>
      </c>
      <c r="C28" s="434" t="s">
        <v>25</v>
      </c>
      <c r="D28" s="471"/>
      <c r="E28" s="471"/>
      <c r="F28" s="471"/>
      <c r="G28" s="471"/>
      <c r="H28" s="471"/>
      <c r="I28" s="471"/>
      <c r="J28" s="470"/>
    </row>
    <row r="29" spans="1:10" ht="14.25" customHeight="1">
      <c r="A29" s="299" t="s">
        <v>26</v>
      </c>
      <c r="B29" s="309" t="s">
        <v>27</v>
      </c>
      <c r="C29" s="434"/>
      <c r="D29" s="471"/>
      <c r="E29" s="471"/>
      <c r="F29" s="471"/>
      <c r="G29" s="471"/>
      <c r="H29" s="471"/>
      <c r="I29" s="471"/>
      <c r="J29" s="470"/>
    </row>
    <row r="30" spans="1:10" ht="11.25" customHeight="1">
      <c r="A30" s="307" t="s">
        <v>20</v>
      </c>
      <c r="B30" s="303"/>
      <c r="C30" s="304"/>
      <c r="D30" s="505"/>
      <c r="E30" s="506"/>
      <c r="F30" s="505"/>
      <c r="G30" s="505"/>
      <c r="H30" s="505"/>
      <c r="I30" s="505"/>
      <c r="J30" s="507"/>
    </row>
    <row r="31" spans="1:10" ht="14.25" customHeight="1">
      <c r="A31" s="305" t="s">
        <v>177</v>
      </c>
      <c r="B31" s="306" t="s">
        <v>30</v>
      </c>
      <c r="C31" s="301" t="s">
        <v>109</v>
      </c>
      <c r="D31" s="478"/>
      <c r="E31" s="478"/>
      <c r="F31" s="478"/>
      <c r="G31" s="478"/>
      <c r="H31" s="478"/>
      <c r="I31" s="478"/>
      <c r="J31" s="482"/>
    </row>
    <row r="32" spans="1:10" ht="14.25" customHeight="1">
      <c r="A32" s="305" t="s">
        <v>178</v>
      </c>
      <c r="B32" s="306" t="s">
        <v>33</v>
      </c>
      <c r="C32" s="301" t="s">
        <v>111</v>
      </c>
      <c r="D32" s="471"/>
      <c r="E32" s="471"/>
      <c r="F32" s="471"/>
      <c r="G32" s="471"/>
      <c r="H32" s="471"/>
      <c r="I32" s="471"/>
      <c r="J32" s="470"/>
    </row>
    <row r="33" spans="1:10" ht="14.25" customHeight="1">
      <c r="A33" s="305" t="s">
        <v>179</v>
      </c>
      <c r="B33" s="306" t="s">
        <v>137</v>
      </c>
      <c r="C33" s="301" t="s">
        <v>112</v>
      </c>
      <c r="D33" s="471"/>
      <c r="E33" s="471"/>
      <c r="F33" s="471"/>
      <c r="G33" s="471"/>
      <c r="H33" s="471"/>
      <c r="I33" s="471"/>
      <c r="J33" s="470"/>
    </row>
    <row r="34" spans="1:10" ht="14.25" customHeight="1">
      <c r="A34" s="305" t="s">
        <v>180</v>
      </c>
      <c r="B34" s="306" t="s">
        <v>181</v>
      </c>
      <c r="C34" s="301" t="s">
        <v>114</v>
      </c>
      <c r="D34" s="471"/>
      <c r="E34" s="471"/>
      <c r="F34" s="471"/>
      <c r="G34" s="471"/>
      <c r="H34" s="471"/>
      <c r="I34" s="471"/>
      <c r="J34" s="470"/>
    </row>
    <row r="35" spans="1:10" ht="14.25" customHeight="1">
      <c r="A35" s="310" t="s">
        <v>182</v>
      </c>
      <c r="B35" s="300" t="s">
        <v>34</v>
      </c>
      <c r="C35" s="301" t="s">
        <v>118</v>
      </c>
      <c r="D35" s="471"/>
      <c r="E35" s="471"/>
      <c r="F35" s="471"/>
      <c r="G35" s="471"/>
      <c r="H35" s="471"/>
      <c r="I35" s="471"/>
      <c r="J35" s="470"/>
    </row>
    <row r="36" spans="1:10" ht="14.25" customHeight="1">
      <c r="A36" s="310" t="s">
        <v>183</v>
      </c>
      <c r="B36" s="300" t="s">
        <v>184</v>
      </c>
      <c r="C36" s="301" t="s">
        <v>120</v>
      </c>
      <c r="D36" s="471"/>
      <c r="E36" s="471"/>
      <c r="F36" s="471"/>
      <c r="G36" s="471"/>
      <c r="H36" s="471"/>
      <c r="I36" s="471"/>
      <c r="J36" s="470"/>
    </row>
    <row r="37" spans="1:10" ht="14.25" customHeight="1">
      <c r="A37" s="310" t="s">
        <v>185</v>
      </c>
      <c r="B37" s="300" t="s">
        <v>186</v>
      </c>
      <c r="C37" s="301" t="s">
        <v>124</v>
      </c>
      <c r="D37" s="471"/>
      <c r="E37" s="471"/>
      <c r="F37" s="471"/>
      <c r="G37" s="471"/>
      <c r="H37" s="471"/>
      <c r="I37" s="471"/>
      <c r="J37" s="470"/>
    </row>
    <row r="38" spans="1:10" ht="15" customHeight="1">
      <c r="A38" s="311" t="s">
        <v>36</v>
      </c>
      <c r="B38" s="300" t="s">
        <v>8</v>
      </c>
      <c r="C38" s="312" t="s">
        <v>37</v>
      </c>
      <c r="D38" s="450">
        <f>J41+D41+D42+D43</f>
        <v>0</v>
      </c>
      <c r="E38" s="450">
        <f>E40+E41+E42+E43</f>
        <v>0</v>
      </c>
      <c r="F38" s="445">
        <f>F40+F41+F42+F43</f>
        <v>0</v>
      </c>
      <c r="G38" s="445">
        <f>G40+G41+G42+G43</f>
        <v>0</v>
      </c>
      <c r="H38" s="445">
        <f>H40+H41+H42+H43</f>
        <v>0</v>
      </c>
      <c r="I38" s="445">
        <f>E38+F38+G38+H38</f>
        <v>0</v>
      </c>
      <c r="J38" s="446">
        <f>D38-I38</f>
        <v>0</v>
      </c>
    </row>
    <row r="39" spans="1:10" ht="11.25" customHeight="1">
      <c r="A39" s="302" t="s">
        <v>32</v>
      </c>
      <c r="B39" s="303"/>
      <c r="C39" s="304"/>
      <c r="D39" s="505"/>
      <c r="E39" s="506"/>
      <c r="F39" s="505"/>
      <c r="G39" s="505"/>
      <c r="H39" s="505"/>
      <c r="I39" s="505"/>
      <c r="J39" s="507"/>
    </row>
    <row r="40" spans="1:10" ht="23.25" customHeight="1">
      <c r="A40" s="305" t="s">
        <v>187</v>
      </c>
      <c r="B40" s="306" t="s">
        <v>38</v>
      </c>
      <c r="C40" s="301" t="s">
        <v>37</v>
      </c>
      <c r="D40" s="523"/>
      <c r="E40" s="478"/>
      <c r="F40" s="478"/>
      <c r="G40" s="478"/>
      <c r="H40" s="478"/>
      <c r="I40" s="478"/>
      <c r="J40" s="482"/>
    </row>
    <row r="41" spans="1:10" ht="13.5" customHeight="1">
      <c r="A41" s="310" t="s">
        <v>188</v>
      </c>
      <c r="B41" s="306" t="s">
        <v>39</v>
      </c>
      <c r="C41" s="301" t="s">
        <v>37</v>
      </c>
      <c r="D41" s="471"/>
      <c r="E41" s="471"/>
      <c r="F41" s="471"/>
      <c r="G41" s="471"/>
      <c r="H41" s="471"/>
      <c r="I41" s="471"/>
      <c r="J41" s="478"/>
    </row>
    <row r="42" spans="1:10" ht="14.25" customHeight="1">
      <c r="A42" s="310" t="s">
        <v>189</v>
      </c>
      <c r="B42" s="306" t="s">
        <v>40</v>
      </c>
      <c r="C42" s="301" t="s">
        <v>37</v>
      </c>
      <c r="D42" s="471"/>
      <c r="E42" s="471"/>
      <c r="F42" s="471"/>
      <c r="G42" s="471"/>
      <c r="H42" s="471"/>
      <c r="I42" s="471"/>
      <c r="J42" s="470"/>
    </row>
    <row r="43" spans="1:10" s="317" customFormat="1" ht="14.25" customHeight="1" thickBot="1">
      <c r="A43" s="313" t="s">
        <v>190</v>
      </c>
      <c r="B43" s="314" t="s">
        <v>41</v>
      </c>
      <c r="C43" s="315" t="s">
        <v>37</v>
      </c>
      <c r="D43" s="456"/>
      <c r="E43" s="456"/>
      <c r="F43" s="456"/>
      <c r="G43" s="456"/>
      <c r="H43" s="456"/>
      <c r="I43" s="457">
        <f>E43+F43+G43+H43</f>
        <v>0</v>
      </c>
      <c r="J43" s="462">
        <f>D43-I43</f>
        <v>0</v>
      </c>
    </row>
    <row r="44" spans="1:10" ht="8.25" customHeight="1">
      <c r="A44" s="261"/>
      <c r="B44" s="280"/>
      <c r="C44" s="280"/>
      <c r="D44" s="280"/>
      <c r="E44" s="272"/>
      <c r="F44" s="272"/>
      <c r="G44" s="272"/>
      <c r="H44" s="272"/>
      <c r="J44" s="283"/>
    </row>
    <row r="45" spans="1:10" ht="15" customHeight="1">
      <c r="A45" s="318"/>
      <c r="B45" s="318"/>
      <c r="C45" s="318"/>
      <c r="D45" s="319" t="s">
        <v>191</v>
      </c>
      <c r="E45" s="320"/>
      <c r="F45" s="320"/>
      <c r="G45" s="320"/>
      <c r="H45" s="320"/>
      <c r="J45" s="264" t="s">
        <v>192</v>
      </c>
    </row>
    <row r="46" spans="1:10" ht="9.75" customHeight="1">
      <c r="A46" s="275"/>
      <c r="B46" s="321"/>
      <c r="C46" s="321"/>
      <c r="D46" s="322"/>
      <c r="E46" s="322"/>
      <c r="F46" s="323"/>
      <c r="G46" s="323"/>
      <c r="H46" s="322"/>
      <c r="I46" s="286"/>
      <c r="J46" s="322"/>
    </row>
    <row r="47" spans="1:10" ht="11.25" customHeight="1">
      <c r="A47" s="638" t="s">
        <v>99</v>
      </c>
      <c r="B47" s="639" t="s">
        <v>3</v>
      </c>
      <c r="C47" s="639" t="s">
        <v>4</v>
      </c>
      <c r="D47" s="288" t="s">
        <v>158</v>
      </c>
      <c r="E47" s="645" t="s">
        <v>159</v>
      </c>
      <c r="F47" s="646"/>
      <c r="G47" s="646"/>
      <c r="H47" s="646"/>
      <c r="I47" s="647"/>
      <c r="J47" s="289" t="s">
        <v>160</v>
      </c>
    </row>
    <row r="48" spans="1:10" ht="11.25" customHeight="1">
      <c r="A48" s="639"/>
      <c r="B48" s="639"/>
      <c r="C48" s="639"/>
      <c r="D48" s="288" t="s">
        <v>161</v>
      </c>
      <c r="E48" s="289" t="s">
        <v>193</v>
      </c>
      <c r="F48" s="289" t="s">
        <v>194</v>
      </c>
      <c r="G48" s="290" t="s">
        <v>164</v>
      </c>
      <c r="H48" s="288" t="s">
        <v>165</v>
      </c>
      <c r="I48" s="634" t="s">
        <v>134</v>
      </c>
      <c r="J48" s="288" t="s">
        <v>161</v>
      </c>
    </row>
    <row r="49" spans="1:10" ht="11.25" customHeight="1">
      <c r="A49" s="640"/>
      <c r="B49" s="640"/>
      <c r="C49" s="640"/>
      <c r="D49" s="288" t="s">
        <v>166</v>
      </c>
      <c r="E49" s="324" t="s">
        <v>195</v>
      </c>
      <c r="F49" s="288" t="s">
        <v>196</v>
      </c>
      <c r="G49" s="288" t="s">
        <v>167</v>
      </c>
      <c r="H49" s="288" t="s">
        <v>168</v>
      </c>
      <c r="I49" s="635"/>
      <c r="J49" s="288" t="s">
        <v>166</v>
      </c>
    </row>
    <row r="50" spans="1:10" ht="11.25" customHeight="1" thickBot="1">
      <c r="A50" s="291">
        <v>1</v>
      </c>
      <c r="B50" s="262">
        <v>2</v>
      </c>
      <c r="C50" s="262">
        <v>3</v>
      </c>
      <c r="D50" s="292" t="s">
        <v>169</v>
      </c>
      <c r="E50" s="293" t="s">
        <v>170</v>
      </c>
      <c r="F50" s="292" t="s">
        <v>5</v>
      </c>
      <c r="G50" s="292" t="s">
        <v>6</v>
      </c>
      <c r="H50" s="292" t="s">
        <v>171</v>
      </c>
      <c r="I50" s="292" t="s">
        <v>172</v>
      </c>
      <c r="J50" s="292" t="s">
        <v>139</v>
      </c>
    </row>
    <row r="51" spans="1:10" ht="15" customHeight="1">
      <c r="A51" s="325" t="s">
        <v>259</v>
      </c>
      <c r="B51" s="326" t="s">
        <v>42</v>
      </c>
      <c r="C51" s="327"/>
      <c r="D51" s="459">
        <f>D53+D58+D66+D70+D81+D85+D89+D90+D96</f>
        <v>0</v>
      </c>
      <c r="E51" s="459">
        <f>E53+E58+E66+E70+E81+E85+E89+E90+E96</f>
        <v>0</v>
      </c>
      <c r="F51" s="459">
        <f>F53+F58+F66+F70+F81+F85+F89+F90+F96</f>
        <v>0</v>
      </c>
      <c r="G51" s="459">
        <f>G53+G58+G66+G70+G81+G85+G89+G90+G96</f>
        <v>0</v>
      </c>
      <c r="H51" s="459">
        <f>H53+H58+H66+H70+H81+H85+H89+H90+H96</f>
        <v>0</v>
      </c>
      <c r="I51" s="445">
        <f>E51+F51+G51+H51</f>
        <v>0</v>
      </c>
      <c r="J51" s="446">
        <f>D51-I51</f>
        <v>0</v>
      </c>
    </row>
    <row r="52" spans="1:10" ht="11.25" customHeight="1">
      <c r="A52" s="307" t="s">
        <v>20</v>
      </c>
      <c r="B52" s="303"/>
      <c r="C52" s="304"/>
      <c r="D52" s="505"/>
      <c r="E52" s="506"/>
      <c r="F52" s="505"/>
      <c r="G52" s="505"/>
      <c r="H52" s="505"/>
      <c r="I52" s="505"/>
      <c r="J52" s="507"/>
    </row>
    <row r="53" spans="1:10" ht="22.5" customHeight="1">
      <c r="A53" s="299" t="s">
        <v>43</v>
      </c>
      <c r="B53" s="328" t="s">
        <v>44</v>
      </c>
      <c r="C53" s="301" t="s">
        <v>45</v>
      </c>
      <c r="D53" s="445">
        <f>D55+D56+D57</f>
        <v>0</v>
      </c>
      <c r="E53" s="445">
        <f>E55+E56+E57</f>
        <v>0</v>
      </c>
      <c r="F53" s="445">
        <f>F55+F56+F57</f>
        <v>0</v>
      </c>
      <c r="G53" s="445">
        <f>G55+G56+G57</f>
        <v>0</v>
      </c>
      <c r="H53" s="445">
        <f>H55+H56+H57</f>
        <v>0</v>
      </c>
      <c r="I53" s="445">
        <f>E53+F53+G53+H53</f>
        <v>0</v>
      </c>
      <c r="J53" s="446">
        <f>D53-I53</f>
        <v>0</v>
      </c>
    </row>
    <row r="54" spans="1:10" ht="11.25" customHeight="1">
      <c r="A54" s="307" t="s">
        <v>20</v>
      </c>
      <c r="B54" s="303"/>
      <c r="C54" s="304"/>
      <c r="D54" s="505"/>
      <c r="E54" s="506"/>
      <c r="F54" s="505"/>
      <c r="G54" s="505"/>
      <c r="H54" s="505"/>
      <c r="I54" s="505"/>
      <c r="J54" s="507"/>
    </row>
    <row r="55" spans="1:10" ht="13.5" customHeight="1">
      <c r="A55" s="305" t="s">
        <v>46</v>
      </c>
      <c r="B55" s="306" t="s">
        <v>47</v>
      </c>
      <c r="C55" s="329" t="s">
        <v>48</v>
      </c>
      <c r="D55" s="298"/>
      <c r="E55" s="297"/>
      <c r="F55" s="298"/>
      <c r="G55" s="298"/>
      <c r="H55" s="298"/>
      <c r="I55" s="445">
        <f>E55+F55+G55+H55</f>
        <v>0</v>
      </c>
      <c r="J55" s="446">
        <f>D55-I55</f>
        <v>0</v>
      </c>
    </row>
    <row r="56" spans="1:10" ht="13.5" customHeight="1">
      <c r="A56" s="310" t="s">
        <v>49</v>
      </c>
      <c r="B56" s="300" t="s">
        <v>50</v>
      </c>
      <c r="C56" s="329" t="s">
        <v>51</v>
      </c>
      <c r="D56" s="298"/>
      <c r="E56" s="297"/>
      <c r="F56" s="298"/>
      <c r="G56" s="298"/>
      <c r="H56" s="298"/>
      <c r="I56" s="445">
        <f>E56+F56+G56+H56</f>
        <v>0</v>
      </c>
      <c r="J56" s="446">
        <f>D56-I56</f>
        <v>0</v>
      </c>
    </row>
    <row r="57" spans="1:10" ht="13.5" customHeight="1">
      <c r="A57" s="310" t="s">
        <v>52</v>
      </c>
      <c r="B57" s="300" t="s">
        <v>53</v>
      </c>
      <c r="C57" s="329" t="s">
        <v>54</v>
      </c>
      <c r="D57" s="298"/>
      <c r="E57" s="297"/>
      <c r="F57" s="298"/>
      <c r="G57" s="298"/>
      <c r="H57" s="298"/>
      <c r="I57" s="445">
        <f>E57+F57+G57+H57</f>
        <v>0</v>
      </c>
      <c r="J57" s="446">
        <f>D57-I57</f>
        <v>0</v>
      </c>
    </row>
    <row r="58" spans="1:10" ht="14.25" customHeight="1">
      <c r="A58" s="299" t="s">
        <v>55</v>
      </c>
      <c r="B58" s="300" t="s">
        <v>28</v>
      </c>
      <c r="C58" s="329" t="s">
        <v>56</v>
      </c>
      <c r="D58" s="445">
        <f>D60+D61+D62+D63+D64+D65</f>
        <v>0</v>
      </c>
      <c r="E58" s="445">
        <f>E60+E61+E62+E63+E64+E65</f>
        <v>0</v>
      </c>
      <c r="F58" s="445">
        <f>F60+F61+F62+F63+F64+F65</f>
        <v>0</v>
      </c>
      <c r="G58" s="445">
        <f>G60+G61+G62+G63+G64+G65</f>
        <v>0</v>
      </c>
      <c r="H58" s="445">
        <f>H60+H61+H62+H63+H64+H65</f>
        <v>0</v>
      </c>
      <c r="I58" s="445">
        <f>E58+F58+G58+H58</f>
        <v>0</v>
      </c>
      <c r="J58" s="446">
        <f>D58-I58</f>
        <v>0</v>
      </c>
    </row>
    <row r="59" spans="1:10" ht="11.25" customHeight="1">
      <c r="A59" s="307" t="s">
        <v>20</v>
      </c>
      <c r="B59" s="303"/>
      <c r="C59" s="304"/>
      <c r="D59" s="505"/>
      <c r="E59" s="506"/>
      <c r="F59" s="505"/>
      <c r="G59" s="505"/>
      <c r="H59" s="505"/>
      <c r="I59" s="505"/>
      <c r="J59" s="507"/>
    </row>
    <row r="60" spans="1:10" ht="13.5" customHeight="1">
      <c r="A60" s="305" t="s">
        <v>57</v>
      </c>
      <c r="B60" s="306" t="s">
        <v>29</v>
      </c>
      <c r="C60" s="329" t="s">
        <v>58</v>
      </c>
      <c r="D60" s="298"/>
      <c r="E60" s="297"/>
      <c r="F60" s="298"/>
      <c r="G60" s="298"/>
      <c r="H60" s="298"/>
      <c r="I60" s="445">
        <f aca="true" t="shared" si="0" ref="I60:I65">E60+F60+G60+H60</f>
        <v>0</v>
      </c>
      <c r="J60" s="446">
        <f aca="true" t="shared" si="1" ref="J60:J65">D60-I60</f>
        <v>0</v>
      </c>
    </row>
    <row r="61" spans="1:10" ht="13.5" customHeight="1">
      <c r="A61" s="310" t="s">
        <v>59</v>
      </c>
      <c r="B61" s="300" t="s">
        <v>31</v>
      </c>
      <c r="C61" s="329" t="s">
        <v>60</v>
      </c>
      <c r="D61" s="298"/>
      <c r="E61" s="297"/>
      <c r="F61" s="298"/>
      <c r="G61" s="298"/>
      <c r="H61" s="298"/>
      <c r="I61" s="445">
        <f t="shared" si="0"/>
        <v>0</v>
      </c>
      <c r="J61" s="446">
        <f t="shared" si="1"/>
        <v>0</v>
      </c>
    </row>
    <row r="62" spans="1:10" ht="13.5" customHeight="1">
      <c r="A62" s="310" t="s">
        <v>61</v>
      </c>
      <c r="B62" s="300" t="s">
        <v>35</v>
      </c>
      <c r="C62" s="329" t="s">
        <v>62</v>
      </c>
      <c r="D62" s="298"/>
      <c r="E62" s="297"/>
      <c r="F62" s="298"/>
      <c r="G62" s="298"/>
      <c r="H62" s="298"/>
      <c r="I62" s="445">
        <f t="shared" si="0"/>
        <v>0</v>
      </c>
      <c r="J62" s="446">
        <f t="shared" si="1"/>
        <v>0</v>
      </c>
    </row>
    <row r="63" spans="1:10" ht="13.5" customHeight="1">
      <c r="A63" s="310" t="s">
        <v>63</v>
      </c>
      <c r="B63" s="300" t="s">
        <v>64</v>
      </c>
      <c r="C63" s="329" t="s">
        <v>65</v>
      </c>
      <c r="D63" s="298"/>
      <c r="E63" s="297"/>
      <c r="F63" s="298"/>
      <c r="G63" s="298"/>
      <c r="H63" s="298"/>
      <c r="I63" s="445">
        <f t="shared" si="0"/>
        <v>0</v>
      </c>
      <c r="J63" s="446">
        <f t="shared" si="1"/>
        <v>0</v>
      </c>
    </row>
    <row r="64" spans="1:10" ht="13.5" customHeight="1">
      <c r="A64" s="310" t="s">
        <v>66</v>
      </c>
      <c r="B64" s="300" t="s">
        <v>67</v>
      </c>
      <c r="C64" s="329" t="s">
        <v>68</v>
      </c>
      <c r="D64" s="298"/>
      <c r="E64" s="297"/>
      <c r="F64" s="298"/>
      <c r="G64" s="298"/>
      <c r="H64" s="298"/>
      <c r="I64" s="445">
        <f t="shared" si="0"/>
        <v>0</v>
      </c>
      <c r="J64" s="446">
        <f t="shared" si="1"/>
        <v>0</v>
      </c>
    </row>
    <row r="65" spans="1:10" ht="13.5" customHeight="1">
      <c r="A65" s="310" t="s">
        <v>69</v>
      </c>
      <c r="B65" s="300" t="s">
        <v>70</v>
      </c>
      <c r="C65" s="329" t="s">
        <v>71</v>
      </c>
      <c r="D65" s="298"/>
      <c r="E65" s="297"/>
      <c r="F65" s="298"/>
      <c r="G65" s="298"/>
      <c r="H65" s="298"/>
      <c r="I65" s="445">
        <f t="shared" si="0"/>
        <v>0</v>
      </c>
      <c r="J65" s="446">
        <f t="shared" si="1"/>
        <v>0</v>
      </c>
    </row>
    <row r="66" spans="1:10" ht="15" customHeight="1">
      <c r="A66" s="311" t="s">
        <v>72</v>
      </c>
      <c r="B66" s="303" t="s">
        <v>73</v>
      </c>
      <c r="C66" s="330" t="s">
        <v>74</v>
      </c>
      <c r="D66" s="471"/>
      <c r="E66" s="471"/>
      <c r="F66" s="471"/>
      <c r="G66" s="471"/>
      <c r="H66" s="471"/>
      <c r="I66" s="471"/>
      <c r="J66" s="470"/>
    </row>
    <row r="67" spans="1:10" ht="11.25" customHeight="1">
      <c r="A67" s="307" t="s">
        <v>20</v>
      </c>
      <c r="B67" s="303"/>
      <c r="C67" s="304"/>
      <c r="D67" s="505"/>
      <c r="E67" s="506"/>
      <c r="F67" s="505"/>
      <c r="G67" s="505"/>
      <c r="H67" s="505"/>
      <c r="I67" s="505"/>
      <c r="J67" s="507"/>
    </row>
    <row r="68" spans="1:10" ht="15.75" customHeight="1">
      <c r="A68" s="305" t="s">
        <v>75</v>
      </c>
      <c r="B68" s="306" t="s">
        <v>76</v>
      </c>
      <c r="C68" s="329" t="s">
        <v>77</v>
      </c>
      <c r="D68" s="478"/>
      <c r="E68" s="478"/>
      <c r="F68" s="478"/>
      <c r="G68" s="478"/>
      <c r="H68" s="478"/>
      <c r="I68" s="478"/>
      <c r="J68" s="482"/>
    </row>
    <row r="69" spans="1:10" ht="23.25" customHeight="1">
      <c r="A69" s="310" t="s">
        <v>78</v>
      </c>
      <c r="B69" s="300" t="s">
        <v>79</v>
      </c>
      <c r="C69" s="329" t="s">
        <v>80</v>
      </c>
      <c r="D69" s="471"/>
      <c r="E69" s="471"/>
      <c r="F69" s="471"/>
      <c r="G69" s="471"/>
      <c r="H69" s="471"/>
      <c r="I69" s="471"/>
      <c r="J69" s="470"/>
    </row>
    <row r="70" spans="1:10" ht="14.25" customHeight="1">
      <c r="A70" s="299" t="s">
        <v>81</v>
      </c>
      <c r="B70" s="300" t="s">
        <v>45</v>
      </c>
      <c r="C70" s="329" t="s">
        <v>82</v>
      </c>
      <c r="D70" s="471"/>
      <c r="E70" s="471"/>
      <c r="F70" s="471"/>
      <c r="G70" s="471"/>
      <c r="H70" s="471"/>
      <c r="I70" s="471"/>
      <c r="J70" s="470"/>
    </row>
    <row r="71" spans="1:10" ht="11.25" customHeight="1">
      <c r="A71" s="307" t="s">
        <v>20</v>
      </c>
      <c r="B71" s="303"/>
      <c r="C71" s="304"/>
      <c r="D71" s="505"/>
      <c r="E71" s="506"/>
      <c r="F71" s="505"/>
      <c r="G71" s="505"/>
      <c r="H71" s="505"/>
      <c r="I71" s="505"/>
      <c r="J71" s="507"/>
    </row>
    <row r="72" spans="1:10" ht="23.25" customHeight="1">
      <c r="A72" s="305" t="s">
        <v>197</v>
      </c>
      <c r="B72" s="306" t="s">
        <v>48</v>
      </c>
      <c r="C72" s="329" t="s">
        <v>83</v>
      </c>
      <c r="D72" s="478"/>
      <c r="E72" s="478"/>
      <c r="F72" s="478"/>
      <c r="G72" s="478"/>
      <c r="H72" s="478"/>
      <c r="I72" s="478"/>
      <c r="J72" s="482"/>
    </row>
    <row r="73" spans="1:10" ht="35.25" customHeight="1" thickBot="1">
      <c r="A73" s="313" t="s">
        <v>198</v>
      </c>
      <c r="B73" s="314" t="s">
        <v>51</v>
      </c>
      <c r="C73" s="331" t="s">
        <v>84</v>
      </c>
      <c r="D73" s="524"/>
      <c r="E73" s="524"/>
      <c r="F73" s="524"/>
      <c r="G73" s="524"/>
      <c r="H73" s="524"/>
      <c r="I73" s="524"/>
      <c r="J73" s="525"/>
    </row>
    <row r="74" spans="1:10" ht="15.75" customHeight="1">
      <c r="A74" s="261"/>
      <c r="B74" s="280"/>
      <c r="C74" s="280"/>
      <c r="D74" s="280"/>
      <c r="E74" s="272"/>
      <c r="F74" s="272"/>
      <c r="G74" s="272"/>
      <c r="H74" s="272"/>
      <c r="J74" s="283"/>
    </row>
    <row r="75" spans="1:10" ht="11.25" customHeight="1">
      <c r="A75" s="318"/>
      <c r="B75" s="318"/>
      <c r="C75" s="318"/>
      <c r="D75" s="320"/>
      <c r="E75" s="320"/>
      <c r="F75" s="320"/>
      <c r="G75" s="320"/>
      <c r="H75" s="320"/>
      <c r="I75" s="272"/>
      <c r="J75" s="545" t="s">
        <v>289</v>
      </c>
    </row>
    <row r="76" spans="1:10" ht="7.5" customHeight="1">
      <c r="A76" s="275"/>
      <c r="B76" s="321"/>
      <c r="C76" s="321"/>
      <c r="D76" s="322"/>
      <c r="E76" s="322"/>
      <c r="F76" s="323"/>
      <c r="G76" s="323"/>
      <c r="H76" s="322"/>
      <c r="I76" s="286"/>
      <c r="J76" s="322"/>
    </row>
    <row r="77" spans="1:10" ht="11.25" customHeight="1">
      <c r="A77" s="638" t="s">
        <v>99</v>
      </c>
      <c r="B77" s="639" t="s">
        <v>3</v>
      </c>
      <c r="C77" s="639" t="s">
        <v>4</v>
      </c>
      <c r="D77" s="288" t="s">
        <v>158</v>
      </c>
      <c r="E77" s="645" t="s">
        <v>159</v>
      </c>
      <c r="F77" s="646"/>
      <c r="G77" s="646"/>
      <c r="H77" s="646"/>
      <c r="I77" s="647"/>
      <c r="J77" s="288" t="s">
        <v>160</v>
      </c>
    </row>
    <row r="78" spans="1:10" ht="11.25" customHeight="1">
      <c r="A78" s="639"/>
      <c r="B78" s="639"/>
      <c r="C78" s="639"/>
      <c r="D78" s="288" t="s">
        <v>161</v>
      </c>
      <c r="E78" s="289" t="s">
        <v>193</v>
      </c>
      <c r="F78" s="289" t="s">
        <v>194</v>
      </c>
      <c r="G78" s="290" t="s">
        <v>164</v>
      </c>
      <c r="H78" s="288" t="s">
        <v>165</v>
      </c>
      <c r="I78" s="634" t="s">
        <v>134</v>
      </c>
      <c r="J78" s="288" t="s">
        <v>161</v>
      </c>
    </row>
    <row r="79" spans="1:10" ht="11.25" customHeight="1">
      <c r="A79" s="640"/>
      <c r="B79" s="640"/>
      <c r="C79" s="640"/>
      <c r="D79" s="288" t="s">
        <v>166</v>
      </c>
      <c r="E79" s="324" t="s">
        <v>195</v>
      </c>
      <c r="F79" s="288" t="s">
        <v>196</v>
      </c>
      <c r="G79" s="288" t="s">
        <v>167</v>
      </c>
      <c r="H79" s="288" t="s">
        <v>168</v>
      </c>
      <c r="I79" s="635"/>
      <c r="J79" s="288" t="s">
        <v>166</v>
      </c>
    </row>
    <row r="80" spans="1:10" ht="11.25" customHeight="1" thickBot="1">
      <c r="A80" s="291">
        <v>1</v>
      </c>
      <c r="B80" s="262">
        <v>2</v>
      </c>
      <c r="C80" s="262">
        <v>3</v>
      </c>
      <c r="D80" s="292" t="s">
        <v>169</v>
      </c>
      <c r="E80" s="293" t="s">
        <v>170</v>
      </c>
      <c r="F80" s="292" t="s">
        <v>5</v>
      </c>
      <c r="G80" s="292" t="s">
        <v>6</v>
      </c>
      <c r="H80" s="292" t="s">
        <v>171</v>
      </c>
      <c r="I80" s="292" t="s">
        <v>172</v>
      </c>
      <c r="J80" s="333" t="s">
        <v>139</v>
      </c>
    </row>
    <row r="81" spans="1:10" ht="15" customHeight="1">
      <c r="A81" s="299" t="s">
        <v>85</v>
      </c>
      <c r="B81" s="306" t="s">
        <v>74</v>
      </c>
      <c r="C81" s="329" t="s">
        <v>86</v>
      </c>
      <c r="D81" s="526"/>
      <c r="E81" s="526"/>
      <c r="F81" s="526"/>
      <c r="G81" s="526"/>
      <c r="H81" s="526"/>
      <c r="I81" s="526"/>
      <c r="J81" s="481"/>
    </row>
    <row r="82" spans="1:10" ht="12.75" customHeight="1">
      <c r="A82" s="307" t="s">
        <v>20</v>
      </c>
      <c r="B82" s="303"/>
      <c r="C82" s="304"/>
      <c r="D82" s="527"/>
      <c r="E82" s="528"/>
      <c r="F82" s="527"/>
      <c r="G82" s="527"/>
      <c r="H82" s="527"/>
      <c r="I82" s="527"/>
      <c r="J82" s="513"/>
    </row>
    <row r="83" spans="1:10" ht="23.25" customHeight="1">
      <c r="A83" s="305" t="s">
        <v>199</v>
      </c>
      <c r="B83" s="306" t="s">
        <v>80</v>
      </c>
      <c r="C83" s="329" t="s">
        <v>87</v>
      </c>
      <c r="D83" s="478"/>
      <c r="E83" s="478"/>
      <c r="F83" s="478"/>
      <c r="G83" s="478"/>
      <c r="H83" s="478"/>
      <c r="I83" s="478"/>
      <c r="J83" s="482"/>
    </row>
    <row r="84" spans="1:10" ht="14.25" customHeight="1">
      <c r="A84" s="305" t="s">
        <v>88</v>
      </c>
      <c r="B84" s="300" t="s">
        <v>89</v>
      </c>
      <c r="C84" s="334" t="s">
        <v>90</v>
      </c>
      <c r="D84" s="478"/>
      <c r="E84" s="478"/>
      <c r="F84" s="478"/>
      <c r="G84" s="478"/>
      <c r="H84" s="478"/>
      <c r="I84" s="478"/>
      <c r="J84" s="482"/>
    </row>
    <row r="85" spans="1:10" ht="15" customHeight="1">
      <c r="A85" s="299" t="s">
        <v>91</v>
      </c>
      <c r="B85" s="300" t="s">
        <v>82</v>
      </c>
      <c r="C85" s="329" t="s">
        <v>92</v>
      </c>
      <c r="D85" s="436">
        <f>D87+D88</f>
        <v>0</v>
      </c>
      <c r="E85" s="436">
        <f>E87+E88</f>
        <v>0</v>
      </c>
      <c r="F85" s="436">
        <f>F87+F88</f>
        <v>0</v>
      </c>
      <c r="G85" s="436">
        <f>G87+G88</f>
        <v>0</v>
      </c>
      <c r="H85" s="436">
        <f>H87+H88</f>
        <v>0</v>
      </c>
      <c r="I85" s="445">
        <f>E85+F85+G85+H85</f>
        <v>0</v>
      </c>
      <c r="J85" s="446">
        <f>D85-I85</f>
        <v>0</v>
      </c>
    </row>
    <row r="86" spans="1:10" ht="12.75" customHeight="1">
      <c r="A86" s="307" t="s">
        <v>20</v>
      </c>
      <c r="B86" s="303"/>
      <c r="C86" s="304"/>
      <c r="D86" s="505"/>
      <c r="E86" s="506"/>
      <c r="F86" s="505"/>
      <c r="G86" s="505"/>
      <c r="H86" s="505"/>
      <c r="I86" s="505"/>
      <c r="J86" s="507"/>
    </row>
    <row r="87" spans="1:10" ht="14.25" customHeight="1">
      <c r="A87" s="305" t="s">
        <v>93</v>
      </c>
      <c r="B87" s="306" t="s">
        <v>84</v>
      </c>
      <c r="C87" s="329" t="s">
        <v>94</v>
      </c>
      <c r="D87" s="444"/>
      <c r="E87" s="449"/>
      <c r="F87" s="444"/>
      <c r="G87" s="444"/>
      <c r="H87" s="444"/>
      <c r="I87" s="445">
        <f>E87+F87+G87+H87</f>
        <v>0</v>
      </c>
      <c r="J87" s="446">
        <f>D87-I87</f>
        <v>0</v>
      </c>
    </row>
    <row r="88" spans="1:10" ht="23.25" customHeight="1">
      <c r="A88" s="305" t="s">
        <v>200</v>
      </c>
      <c r="B88" s="306" t="s">
        <v>95</v>
      </c>
      <c r="C88" s="329" t="s">
        <v>96</v>
      </c>
      <c r="D88" s="444"/>
      <c r="E88" s="449"/>
      <c r="F88" s="444"/>
      <c r="G88" s="444"/>
      <c r="H88" s="444"/>
      <c r="I88" s="445">
        <f>E88+F88+G88+H88</f>
        <v>0</v>
      </c>
      <c r="J88" s="446">
        <f>D88-I88</f>
        <v>0</v>
      </c>
    </row>
    <row r="89" spans="1:10" ht="15" customHeight="1">
      <c r="A89" s="311" t="s">
        <v>97</v>
      </c>
      <c r="B89" s="300" t="s">
        <v>86</v>
      </c>
      <c r="C89" s="334" t="s">
        <v>98</v>
      </c>
      <c r="D89" s="438"/>
      <c r="E89" s="449"/>
      <c r="F89" s="444"/>
      <c r="G89" s="444"/>
      <c r="H89" s="444"/>
      <c r="I89" s="445">
        <f>E89+F89+G89+H89</f>
        <v>0</v>
      </c>
      <c r="J89" s="446">
        <f>D89-I89</f>
        <v>0</v>
      </c>
    </row>
    <row r="90" spans="1:10" ht="16.5" customHeight="1">
      <c r="A90" s="299" t="s">
        <v>201</v>
      </c>
      <c r="B90" s="306" t="s">
        <v>92</v>
      </c>
      <c r="C90" s="329" t="s">
        <v>106</v>
      </c>
      <c r="D90" s="445">
        <f>D92+D93+D94+D95</f>
        <v>0</v>
      </c>
      <c r="E90" s="445">
        <f>E92+E93+E94+E95</f>
        <v>0</v>
      </c>
      <c r="F90" s="445">
        <f>F92+F93+F94+F95</f>
        <v>0</v>
      </c>
      <c r="G90" s="445">
        <f>G92+G93+G94+G95</f>
        <v>0</v>
      </c>
      <c r="H90" s="445">
        <f>H92+H93+H94+H95</f>
        <v>0</v>
      </c>
      <c r="I90" s="445">
        <f>E90+F90+G90+H90</f>
        <v>0</v>
      </c>
      <c r="J90" s="446">
        <f>D90-I90</f>
        <v>0</v>
      </c>
    </row>
    <row r="91" spans="1:10" ht="11.25" customHeight="1">
      <c r="A91" s="307" t="s">
        <v>20</v>
      </c>
      <c r="B91" s="303"/>
      <c r="C91" s="304"/>
      <c r="D91" s="505"/>
      <c r="E91" s="506"/>
      <c r="F91" s="505"/>
      <c r="G91" s="505"/>
      <c r="H91" s="505"/>
      <c r="I91" s="505"/>
      <c r="J91" s="507"/>
    </row>
    <row r="92" spans="1:10" ht="13.5" customHeight="1">
      <c r="A92" s="336" t="s">
        <v>202</v>
      </c>
      <c r="B92" s="306" t="s">
        <v>101</v>
      </c>
      <c r="C92" s="329" t="s">
        <v>107</v>
      </c>
      <c r="D92" s="444"/>
      <c r="E92" s="449"/>
      <c r="F92" s="444"/>
      <c r="G92" s="444"/>
      <c r="H92" s="444"/>
      <c r="I92" s="445">
        <f>E92+F92+G92+H92</f>
        <v>0</v>
      </c>
      <c r="J92" s="446">
        <f>D92-I92</f>
        <v>0</v>
      </c>
    </row>
    <row r="93" spans="1:10" ht="13.5" customHeight="1">
      <c r="A93" s="336" t="s">
        <v>203</v>
      </c>
      <c r="B93" s="306" t="s">
        <v>94</v>
      </c>
      <c r="C93" s="329" t="s">
        <v>108</v>
      </c>
      <c r="D93" s="444"/>
      <c r="E93" s="449"/>
      <c r="F93" s="444"/>
      <c r="G93" s="444"/>
      <c r="H93" s="444"/>
      <c r="I93" s="445">
        <f>E93+F93+G93+H93</f>
        <v>0</v>
      </c>
      <c r="J93" s="446">
        <f>D93-I93</f>
        <v>0</v>
      </c>
    </row>
    <row r="94" spans="1:10" ht="13.5" customHeight="1">
      <c r="A94" s="336" t="s">
        <v>204</v>
      </c>
      <c r="B94" s="306" t="s">
        <v>96</v>
      </c>
      <c r="C94" s="329" t="s">
        <v>110</v>
      </c>
      <c r="D94" s="444"/>
      <c r="E94" s="449"/>
      <c r="F94" s="444"/>
      <c r="G94" s="444"/>
      <c r="H94" s="444"/>
      <c r="I94" s="445">
        <f>E94+F94+G94+H94</f>
        <v>0</v>
      </c>
      <c r="J94" s="446">
        <f>D94-I94</f>
        <v>0</v>
      </c>
    </row>
    <row r="95" spans="1:10" ht="13.5" customHeight="1">
      <c r="A95" s="336" t="s">
        <v>205</v>
      </c>
      <c r="B95" s="300" t="s">
        <v>103</v>
      </c>
      <c r="C95" s="329" t="s">
        <v>113</v>
      </c>
      <c r="D95" s="444"/>
      <c r="E95" s="449"/>
      <c r="F95" s="444"/>
      <c r="G95" s="444"/>
      <c r="H95" s="444"/>
      <c r="I95" s="445">
        <f>E95+F95+G95+H95</f>
        <v>0</v>
      </c>
      <c r="J95" s="446">
        <f>D95-I95</f>
        <v>0</v>
      </c>
    </row>
    <row r="96" spans="1:10" ht="15" customHeight="1">
      <c r="A96" s="299" t="s">
        <v>206</v>
      </c>
      <c r="B96" s="306" t="s">
        <v>100</v>
      </c>
      <c r="C96" s="329" t="s">
        <v>207</v>
      </c>
      <c r="D96" s="478"/>
      <c r="E96" s="478"/>
      <c r="F96" s="478"/>
      <c r="G96" s="478"/>
      <c r="H96" s="478"/>
      <c r="I96" s="478"/>
      <c r="J96" s="482"/>
    </row>
    <row r="97" spans="1:10" ht="11.25" customHeight="1">
      <c r="A97" s="337" t="s">
        <v>208</v>
      </c>
      <c r="B97" s="303"/>
      <c r="C97" s="304"/>
      <c r="D97" s="505"/>
      <c r="E97" s="506"/>
      <c r="F97" s="505"/>
      <c r="G97" s="505"/>
      <c r="H97" s="505"/>
      <c r="I97" s="505"/>
      <c r="J97" s="507"/>
    </row>
    <row r="98" spans="1:10" ht="14.25" customHeight="1">
      <c r="A98" s="336" t="s">
        <v>209</v>
      </c>
      <c r="B98" s="306" t="s">
        <v>102</v>
      </c>
      <c r="C98" s="329" t="s">
        <v>117</v>
      </c>
      <c r="D98" s="478"/>
      <c r="E98" s="478"/>
      <c r="F98" s="478"/>
      <c r="G98" s="478"/>
      <c r="H98" s="478"/>
      <c r="I98" s="478"/>
      <c r="J98" s="482"/>
    </row>
    <row r="99" spans="1:10" ht="14.25" customHeight="1">
      <c r="A99" s="336" t="s">
        <v>210</v>
      </c>
      <c r="B99" s="306" t="s">
        <v>104</v>
      </c>
      <c r="C99" s="329" t="s">
        <v>119</v>
      </c>
      <c r="D99" s="478"/>
      <c r="E99" s="478"/>
      <c r="F99" s="478"/>
      <c r="G99" s="478"/>
      <c r="H99" s="478"/>
      <c r="I99" s="478"/>
      <c r="J99" s="482"/>
    </row>
    <row r="100" spans="1:10" ht="14.25" customHeight="1" thickBot="1">
      <c r="A100" s="313" t="s">
        <v>211</v>
      </c>
      <c r="B100" s="314" t="s">
        <v>105</v>
      </c>
      <c r="C100" s="331" t="s">
        <v>123</v>
      </c>
      <c r="D100" s="480"/>
      <c r="E100" s="480"/>
      <c r="F100" s="480"/>
      <c r="G100" s="480"/>
      <c r="H100" s="480"/>
      <c r="I100" s="480"/>
      <c r="J100" s="483"/>
    </row>
    <row r="101" spans="1:10" ht="8.25" customHeight="1" thickBot="1">
      <c r="A101" s="338"/>
      <c r="B101" s="339"/>
      <c r="C101" s="339"/>
      <c r="D101" s="339"/>
      <c r="E101" s="339"/>
      <c r="F101" s="339"/>
      <c r="G101" s="339"/>
      <c r="H101" s="339"/>
      <c r="I101" s="339"/>
      <c r="J101" s="339"/>
    </row>
    <row r="102" spans="1:10" ht="15.75" customHeight="1" thickBot="1">
      <c r="A102" s="340" t="s">
        <v>212</v>
      </c>
      <c r="B102" s="341">
        <v>450</v>
      </c>
      <c r="C102" s="341" t="s">
        <v>213</v>
      </c>
      <c r="D102" s="464">
        <f aca="true" t="shared" si="2" ref="D102:I102">D19-D51</f>
        <v>0</v>
      </c>
      <c r="E102" s="464">
        <f t="shared" si="2"/>
        <v>0</v>
      </c>
      <c r="F102" s="464">
        <f t="shared" si="2"/>
        <v>0</v>
      </c>
      <c r="G102" s="464">
        <f t="shared" si="2"/>
        <v>0</v>
      </c>
      <c r="H102" s="464">
        <f t="shared" si="2"/>
        <v>0</v>
      </c>
      <c r="I102" s="464">
        <f t="shared" si="2"/>
        <v>0</v>
      </c>
      <c r="J102" s="501" t="s">
        <v>213</v>
      </c>
    </row>
    <row r="103" spans="3:10" ht="15">
      <c r="C103" s="280"/>
      <c r="E103" s="272"/>
      <c r="F103" s="272"/>
      <c r="G103" s="272"/>
      <c r="H103" s="272"/>
      <c r="J103" s="342"/>
    </row>
    <row r="104" spans="1:10" ht="13.5" customHeight="1">
      <c r="A104" s="318"/>
      <c r="B104" s="343"/>
      <c r="C104" s="280" t="s">
        <v>214</v>
      </c>
      <c r="D104" s="344"/>
      <c r="E104" s="320"/>
      <c r="F104" s="320"/>
      <c r="G104" s="320"/>
      <c r="H104" s="320"/>
      <c r="I104" s="320"/>
      <c r="J104" s="546" t="s">
        <v>215</v>
      </c>
    </row>
    <row r="105" spans="1:10" ht="12.75">
      <c r="A105" s="275"/>
      <c r="B105" s="321"/>
      <c r="C105" s="321"/>
      <c r="D105" s="322"/>
      <c r="E105" s="322"/>
      <c r="F105" s="323"/>
      <c r="G105" s="323"/>
      <c r="H105" s="322"/>
      <c r="I105" s="286"/>
      <c r="J105" s="322"/>
    </row>
    <row r="106" spans="1:10" ht="11.25" customHeight="1">
      <c r="A106" s="638" t="s">
        <v>99</v>
      </c>
      <c r="B106" s="639" t="s">
        <v>3</v>
      </c>
      <c r="C106" s="639" t="s">
        <v>4</v>
      </c>
      <c r="D106" s="288" t="s">
        <v>158</v>
      </c>
      <c r="E106" s="645" t="s">
        <v>159</v>
      </c>
      <c r="F106" s="646"/>
      <c r="G106" s="646"/>
      <c r="H106" s="646"/>
      <c r="I106" s="647"/>
      <c r="J106" s="289" t="s">
        <v>160</v>
      </c>
    </row>
    <row r="107" spans="1:10" ht="11.25" customHeight="1">
      <c r="A107" s="639"/>
      <c r="B107" s="639"/>
      <c r="C107" s="639"/>
      <c r="D107" s="288" t="s">
        <v>161</v>
      </c>
      <c r="E107" s="289" t="s">
        <v>193</v>
      </c>
      <c r="F107" s="289" t="s">
        <v>194</v>
      </c>
      <c r="G107" s="290" t="s">
        <v>164</v>
      </c>
      <c r="H107" s="288" t="s">
        <v>165</v>
      </c>
      <c r="I107" s="634" t="s">
        <v>134</v>
      </c>
      <c r="J107" s="288" t="s">
        <v>161</v>
      </c>
    </row>
    <row r="108" spans="1:10" ht="11.25" customHeight="1">
      <c r="A108" s="640"/>
      <c r="B108" s="640"/>
      <c r="C108" s="640"/>
      <c r="D108" s="288" t="s">
        <v>166</v>
      </c>
      <c r="E108" s="324" t="s">
        <v>195</v>
      </c>
      <c r="F108" s="288" t="s">
        <v>196</v>
      </c>
      <c r="G108" s="288" t="s">
        <v>167</v>
      </c>
      <c r="H108" s="288" t="s">
        <v>168</v>
      </c>
      <c r="I108" s="635"/>
      <c r="J108" s="288" t="s">
        <v>166</v>
      </c>
    </row>
    <row r="109" spans="1:10" ht="11.25" customHeight="1" thickBot="1">
      <c r="A109" s="291">
        <v>1</v>
      </c>
      <c r="B109" s="262">
        <v>2</v>
      </c>
      <c r="C109" s="262"/>
      <c r="D109" s="292" t="s">
        <v>169</v>
      </c>
      <c r="E109" s="293" t="s">
        <v>170</v>
      </c>
      <c r="F109" s="292" t="s">
        <v>5</v>
      </c>
      <c r="G109" s="292" t="s">
        <v>6</v>
      </c>
      <c r="H109" s="292" t="s">
        <v>171</v>
      </c>
      <c r="I109" s="292" t="s">
        <v>172</v>
      </c>
      <c r="J109" s="292" t="s">
        <v>139</v>
      </c>
    </row>
    <row r="110" spans="1:10" ht="27" customHeight="1">
      <c r="A110" s="345" t="s">
        <v>260</v>
      </c>
      <c r="B110" s="295" t="s">
        <v>207</v>
      </c>
      <c r="C110" s="346"/>
      <c r="D110" s="466">
        <f aca="true" t="shared" si="3" ref="D110:I110">-D102</f>
        <v>0</v>
      </c>
      <c r="E110" s="466">
        <f t="shared" si="3"/>
        <v>0</v>
      </c>
      <c r="F110" s="466">
        <f t="shared" si="3"/>
        <v>0</v>
      </c>
      <c r="G110" s="466">
        <f t="shared" si="3"/>
        <v>0</v>
      </c>
      <c r="H110" s="466">
        <f t="shared" si="3"/>
        <v>0</v>
      </c>
      <c r="I110" s="466">
        <f t="shared" si="3"/>
        <v>0</v>
      </c>
      <c r="J110" s="446">
        <f>D110-I110</f>
        <v>0</v>
      </c>
    </row>
    <row r="111" spans="1:10" ht="11.25" customHeight="1">
      <c r="A111" s="347" t="s">
        <v>20</v>
      </c>
      <c r="B111" s="348"/>
      <c r="C111" s="349"/>
      <c r="D111" s="505"/>
      <c r="E111" s="506"/>
      <c r="F111" s="505"/>
      <c r="G111" s="505"/>
      <c r="H111" s="505"/>
      <c r="I111" s="505"/>
      <c r="J111" s="507"/>
    </row>
    <row r="112" spans="1:10" ht="14.25" customHeight="1">
      <c r="A112" s="350" t="s">
        <v>216</v>
      </c>
      <c r="B112" s="351" t="s">
        <v>117</v>
      </c>
      <c r="C112" s="296"/>
      <c r="D112" s="450">
        <f>D114+D115+D116+D117+D118</f>
        <v>0</v>
      </c>
      <c r="E112" s="450">
        <f>E114+E115+E116+E117+E118</f>
        <v>0</v>
      </c>
      <c r="F112" s="450">
        <f>F114+F115+F116+F117+F118</f>
        <v>0</v>
      </c>
      <c r="G112" s="450">
        <f>G114+G115+G116+G117+G118</f>
        <v>0</v>
      </c>
      <c r="H112" s="450">
        <f>H114+H115+H116+H117+H118</f>
        <v>0</v>
      </c>
      <c r="I112" s="445">
        <f>E112+F112+G112+H112</f>
        <v>0</v>
      </c>
      <c r="J112" s="446">
        <f>D112-I112</f>
        <v>0</v>
      </c>
    </row>
    <row r="113" spans="1:10" ht="11.25" customHeight="1">
      <c r="A113" s="352" t="s">
        <v>32</v>
      </c>
      <c r="B113" s="303"/>
      <c r="C113" s="304"/>
      <c r="D113" s="447"/>
      <c r="E113" s="448"/>
      <c r="F113" s="447"/>
      <c r="G113" s="447"/>
      <c r="H113" s="447"/>
      <c r="I113" s="447"/>
      <c r="J113" s="451"/>
    </row>
    <row r="114" spans="1:10" ht="14.25" customHeight="1">
      <c r="A114" s="353" t="s">
        <v>290</v>
      </c>
      <c r="B114" s="351" t="s">
        <v>125</v>
      </c>
      <c r="C114" s="296" t="s">
        <v>29</v>
      </c>
      <c r="D114" s="449"/>
      <c r="E114" s="449"/>
      <c r="F114" s="449"/>
      <c r="G114" s="444"/>
      <c r="H114" s="444"/>
      <c r="I114" s="445">
        <f>E114+F114+G114+H114</f>
        <v>0</v>
      </c>
      <c r="J114" s="446">
        <f>D114-I114</f>
        <v>0</v>
      </c>
    </row>
    <row r="115" spans="1:10" s="357" customFormat="1" ht="14.25" customHeight="1">
      <c r="A115" s="354" t="s">
        <v>217</v>
      </c>
      <c r="B115" s="355" t="s">
        <v>218</v>
      </c>
      <c r="C115" s="356" t="s">
        <v>122</v>
      </c>
      <c r="D115" s="478"/>
      <c r="E115" s="478"/>
      <c r="F115" s="478"/>
      <c r="G115" s="478"/>
      <c r="H115" s="478"/>
      <c r="I115" s="478"/>
      <c r="J115" s="482"/>
    </row>
    <row r="116" spans="1:10" s="357" customFormat="1" ht="14.25" customHeight="1">
      <c r="A116" s="354" t="s">
        <v>219</v>
      </c>
      <c r="B116" s="358" t="s">
        <v>220</v>
      </c>
      <c r="C116" s="356" t="s">
        <v>121</v>
      </c>
      <c r="D116" s="478"/>
      <c r="E116" s="478"/>
      <c r="F116" s="478"/>
      <c r="G116" s="478"/>
      <c r="H116" s="478"/>
      <c r="I116" s="478"/>
      <c r="J116" s="482"/>
    </row>
    <row r="117" spans="1:10" s="357" customFormat="1" ht="14.25" customHeight="1">
      <c r="A117" s="354" t="s">
        <v>221</v>
      </c>
      <c r="B117" s="355" t="s">
        <v>222</v>
      </c>
      <c r="C117" s="356" t="s">
        <v>126</v>
      </c>
      <c r="D117" s="478"/>
      <c r="E117" s="478"/>
      <c r="F117" s="478"/>
      <c r="G117" s="478"/>
      <c r="H117" s="478"/>
      <c r="I117" s="478"/>
      <c r="J117" s="482"/>
    </row>
    <row r="118" spans="1:10" s="357" customFormat="1" ht="14.25" customHeight="1">
      <c r="A118" s="354" t="s">
        <v>291</v>
      </c>
      <c r="B118" s="355" t="s">
        <v>224</v>
      </c>
      <c r="C118" s="356" t="s">
        <v>127</v>
      </c>
      <c r="D118" s="478"/>
      <c r="E118" s="478"/>
      <c r="F118" s="478"/>
      <c r="G118" s="478"/>
      <c r="H118" s="478"/>
      <c r="I118" s="478"/>
      <c r="J118" s="482"/>
    </row>
    <row r="119" spans="1:10" s="357" customFormat="1" ht="14.25" customHeight="1">
      <c r="A119" s="359" t="s">
        <v>225</v>
      </c>
      <c r="B119" s="358" t="s">
        <v>118</v>
      </c>
      <c r="C119" s="356"/>
      <c r="D119" s="502"/>
      <c r="E119" s="502"/>
      <c r="F119" s="502"/>
      <c r="G119" s="503"/>
      <c r="H119" s="503"/>
      <c r="I119" s="503"/>
      <c r="J119" s="504"/>
    </row>
    <row r="120" spans="1:10" s="357" customFormat="1" ht="12.75" customHeight="1">
      <c r="A120" s="352" t="s">
        <v>32</v>
      </c>
      <c r="B120" s="348"/>
      <c r="C120" s="349"/>
      <c r="D120" s="505"/>
      <c r="E120" s="506"/>
      <c r="F120" s="505"/>
      <c r="G120" s="505"/>
      <c r="H120" s="505"/>
      <c r="I120" s="505"/>
      <c r="J120" s="507"/>
    </row>
    <row r="121" spans="1:10" ht="14.25" customHeight="1">
      <c r="A121" s="360" t="s">
        <v>290</v>
      </c>
      <c r="B121" s="351" t="s">
        <v>226</v>
      </c>
      <c r="C121" s="296" t="s">
        <v>29</v>
      </c>
      <c r="D121" s="502"/>
      <c r="E121" s="502"/>
      <c r="F121" s="502"/>
      <c r="G121" s="503"/>
      <c r="H121" s="503"/>
      <c r="I121" s="503"/>
      <c r="J121" s="504"/>
    </row>
    <row r="122" spans="1:10" s="357" customFormat="1" ht="14.25" customHeight="1">
      <c r="A122" s="362" t="s">
        <v>221</v>
      </c>
      <c r="B122" s="358" t="s">
        <v>138</v>
      </c>
      <c r="C122" s="356" t="s">
        <v>128</v>
      </c>
      <c r="D122" s="502"/>
      <c r="E122" s="502"/>
      <c r="F122" s="502"/>
      <c r="G122" s="503"/>
      <c r="H122" s="503"/>
      <c r="I122" s="503"/>
      <c r="J122" s="504"/>
    </row>
    <row r="123" spans="1:10" s="357" customFormat="1" ht="14.25" customHeight="1">
      <c r="A123" s="362" t="s">
        <v>223</v>
      </c>
      <c r="B123" s="355" t="s">
        <v>227</v>
      </c>
      <c r="C123" s="356" t="s">
        <v>129</v>
      </c>
      <c r="D123" s="502"/>
      <c r="E123" s="502"/>
      <c r="F123" s="502"/>
      <c r="G123" s="503"/>
      <c r="H123" s="503"/>
      <c r="I123" s="503"/>
      <c r="J123" s="504"/>
    </row>
    <row r="124" spans="1:10" ht="15" customHeight="1">
      <c r="A124" s="359" t="s">
        <v>228</v>
      </c>
      <c r="B124" s="363" t="s">
        <v>229</v>
      </c>
      <c r="C124" s="296"/>
      <c r="D124" s="171"/>
      <c r="E124" s="450">
        <f>E125+E126</f>
        <v>0</v>
      </c>
      <c r="F124" s="450">
        <f>F125+F126</f>
        <v>0</v>
      </c>
      <c r="G124" s="450">
        <f>G125+G126</f>
        <v>0</v>
      </c>
      <c r="H124" s="450">
        <f>H125+H126</f>
        <v>0</v>
      </c>
      <c r="I124" s="445">
        <f>E124+F124+G124</f>
        <v>0</v>
      </c>
      <c r="J124" s="446">
        <f>D124-I124</f>
        <v>0</v>
      </c>
    </row>
    <row r="125" spans="1:10" ht="14.25" customHeight="1">
      <c r="A125" s="361" t="s">
        <v>230</v>
      </c>
      <c r="B125" s="363" t="s">
        <v>126</v>
      </c>
      <c r="C125" s="296" t="s">
        <v>115</v>
      </c>
      <c r="D125" s="469" t="s">
        <v>213</v>
      </c>
      <c r="E125" s="449"/>
      <c r="F125" s="449"/>
      <c r="G125" s="444"/>
      <c r="H125" s="444"/>
      <c r="I125" s="445">
        <f>E125+F125+G125</f>
        <v>0</v>
      </c>
      <c r="J125" s="470" t="s">
        <v>213</v>
      </c>
    </row>
    <row r="126" spans="1:10" ht="14.25" customHeight="1">
      <c r="A126" s="361" t="s">
        <v>231</v>
      </c>
      <c r="B126" s="363" t="s">
        <v>128</v>
      </c>
      <c r="C126" s="296" t="s">
        <v>116</v>
      </c>
      <c r="D126" s="469" t="s">
        <v>213</v>
      </c>
      <c r="E126" s="449"/>
      <c r="F126" s="449"/>
      <c r="G126" s="444"/>
      <c r="H126" s="444"/>
      <c r="I126" s="445">
        <f>E126+F126+G126</f>
        <v>0</v>
      </c>
      <c r="J126" s="470" t="s">
        <v>213</v>
      </c>
    </row>
    <row r="127" spans="1:10" ht="24" customHeight="1">
      <c r="A127" s="359" t="s">
        <v>232</v>
      </c>
      <c r="B127" s="364" t="s">
        <v>130</v>
      </c>
      <c r="C127" s="296"/>
      <c r="D127" s="436">
        <f aca="true" t="shared" si="4" ref="D127:I127">D129+D130</f>
        <v>0</v>
      </c>
      <c r="E127" s="436">
        <f t="shared" si="4"/>
        <v>0</v>
      </c>
      <c r="F127" s="436">
        <f t="shared" si="4"/>
        <v>0</v>
      </c>
      <c r="G127" s="436">
        <f t="shared" si="4"/>
        <v>0</v>
      </c>
      <c r="H127" s="436">
        <f t="shared" si="4"/>
        <v>0</v>
      </c>
      <c r="I127" s="445">
        <f t="shared" si="4"/>
        <v>0</v>
      </c>
      <c r="J127" s="439">
        <f>D127-I127</f>
        <v>0</v>
      </c>
    </row>
    <row r="128" spans="1:10" ht="12.75" customHeight="1">
      <c r="A128" s="347" t="s">
        <v>20</v>
      </c>
      <c r="B128" s="303"/>
      <c r="C128" s="304"/>
      <c r="D128" s="472"/>
      <c r="E128" s="448"/>
      <c r="F128" s="447"/>
      <c r="G128" s="447"/>
      <c r="H128" s="473"/>
      <c r="I128" s="447"/>
      <c r="J128" s="474"/>
    </row>
    <row r="129" spans="1:10" ht="14.25" customHeight="1">
      <c r="A129" s="360" t="s">
        <v>233</v>
      </c>
      <c r="B129" s="351" t="s">
        <v>234</v>
      </c>
      <c r="C129" s="365" t="s">
        <v>115</v>
      </c>
      <c r="D129" s="449"/>
      <c r="E129" s="475"/>
      <c r="F129" s="476"/>
      <c r="G129" s="475"/>
      <c r="H129" s="444"/>
      <c r="I129" s="445">
        <f>E129+F129+G129</f>
        <v>0</v>
      </c>
      <c r="J129" s="477" t="s">
        <v>176</v>
      </c>
    </row>
    <row r="130" spans="1:10" ht="14.25" customHeight="1" thickBot="1">
      <c r="A130" s="361" t="s">
        <v>235</v>
      </c>
      <c r="B130" s="371" t="s">
        <v>236</v>
      </c>
      <c r="C130" s="315" t="s">
        <v>116</v>
      </c>
      <c r="D130" s="461"/>
      <c r="E130" s="456"/>
      <c r="F130" s="461"/>
      <c r="G130" s="456"/>
      <c r="H130" s="456"/>
      <c r="I130" s="457">
        <f>E130+F130+G130</f>
        <v>0</v>
      </c>
      <c r="J130" s="483" t="s">
        <v>176</v>
      </c>
    </row>
    <row r="131" spans="3:8" ht="12" customHeight="1">
      <c r="C131" s="280"/>
      <c r="E131" s="272"/>
      <c r="F131" s="272"/>
      <c r="G131" s="272"/>
      <c r="H131" s="272"/>
    </row>
    <row r="132" spans="1:10" ht="14.25" customHeight="1">
      <c r="A132" s="318"/>
      <c r="B132" s="343"/>
      <c r="C132" s="343"/>
      <c r="D132" s="344"/>
      <c r="E132" s="320"/>
      <c r="F132" s="320"/>
      <c r="G132" s="320"/>
      <c r="H132" s="320"/>
      <c r="J132" s="546" t="s">
        <v>237</v>
      </c>
    </row>
    <row r="133" spans="1:10" ht="9.75" customHeight="1">
      <c r="A133" s="275"/>
      <c r="B133" s="321"/>
      <c r="C133" s="321"/>
      <c r="D133" s="322"/>
      <c r="E133" s="322"/>
      <c r="F133" s="323"/>
      <c r="G133" s="323"/>
      <c r="H133" s="322"/>
      <c r="I133" s="286"/>
      <c r="J133" s="322"/>
    </row>
    <row r="134" spans="1:10" ht="11.25" customHeight="1">
      <c r="A134" s="638" t="s">
        <v>99</v>
      </c>
      <c r="B134" s="639" t="s">
        <v>3</v>
      </c>
      <c r="C134" s="639" t="s">
        <v>4</v>
      </c>
      <c r="D134" s="288" t="s">
        <v>158</v>
      </c>
      <c r="E134" s="645" t="s">
        <v>159</v>
      </c>
      <c r="F134" s="646"/>
      <c r="G134" s="646"/>
      <c r="H134" s="646"/>
      <c r="I134" s="647"/>
      <c r="J134" s="289" t="s">
        <v>160</v>
      </c>
    </row>
    <row r="135" spans="1:10" ht="11.25" customHeight="1">
      <c r="A135" s="639"/>
      <c r="B135" s="639"/>
      <c r="C135" s="639"/>
      <c r="D135" s="288" t="s">
        <v>161</v>
      </c>
      <c r="E135" s="289" t="s">
        <v>193</v>
      </c>
      <c r="F135" s="289" t="s">
        <v>194</v>
      </c>
      <c r="G135" s="290" t="s">
        <v>164</v>
      </c>
      <c r="H135" s="288" t="s">
        <v>165</v>
      </c>
      <c r="I135" s="634" t="s">
        <v>134</v>
      </c>
      <c r="J135" s="288" t="s">
        <v>161</v>
      </c>
    </row>
    <row r="136" spans="1:10" ht="11.25" customHeight="1">
      <c r="A136" s="640"/>
      <c r="B136" s="640"/>
      <c r="C136" s="640"/>
      <c r="D136" s="288" t="s">
        <v>166</v>
      </c>
      <c r="E136" s="324" t="s">
        <v>195</v>
      </c>
      <c r="F136" s="288" t="s">
        <v>196</v>
      </c>
      <c r="G136" s="288" t="s">
        <v>167</v>
      </c>
      <c r="H136" s="288" t="s">
        <v>168</v>
      </c>
      <c r="I136" s="635"/>
      <c r="J136" s="288" t="s">
        <v>166</v>
      </c>
    </row>
    <row r="137" spans="1:10" ht="11.25" customHeight="1" thickBot="1">
      <c r="A137" s="291">
        <v>1</v>
      </c>
      <c r="B137" s="262">
        <v>2</v>
      </c>
      <c r="C137" s="262"/>
      <c r="D137" s="292" t="s">
        <v>169</v>
      </c>
      <c r="E137" s="293" t="s">
        <v>170</v>
      </c>
      <c r="F137" s="292" t="s">
        <v>5</v>
      </c>
      <c r="G137" s="292" t="s">
        <v>6</v>
      </c>
      <c r="H137" s="292" t="s">
        <v>171</v>
      </c>
      <c r="I137" s="292" t="s">
        <v>172</v>
      </c>
      <c r="J137" s="292" t="s">
        <v>139</v>
      </c>
    </row>
    <row r="138" spans="1:10" ht="15" customHeight="1">
      <c r="A138" s="367" t="s">
        <v>238</v>
      </c>
      <c r="B138" s="364" t="s">
        <v>129</v>
      </c>
      <c r="C138" s="368" t="s">
        <v>213</v>
      </c>
      <c r="D138" s="436">
        <f aca="true" t="shared" si="5" ref="D138:I138">D140+D141</f>
        <v>0</v>
      </c>
      <c r="E138" s="436">
        <f t="shared" si="5"/>
        <v>0</v>
      </c>
      <c r="F138" s="436">
        <f t="shared" si="5"/>
        <v>0</v>
      </c>
      <c r="G138" s="436">
        <f t="shared" si="5"/>
        <v>0</v>
      </c>
      <c r="H138" s="436">
        <f t="shared" si="5"/>
        <v>0</v>
      </c>
      <c r="I138" s="445">
        <f t="shared" si="5"/>
        <v>0</v>
      </c>
      <c r="J138" s="439">
        <f>D138-I138</f>
        <v>0</v>
      </c>
    </row>
    <row r="139" spans="1:10" ht="12.75" customHeight="1">
      <c r="A139" s="307" t="s">
        <v>20</v>
      </c>
      <c r="B139" s="348"/>
      <c r="C139" s="349"/>
      <c r="D139" s="472"/>
      <c r="E139" s="448"/>
      <c r="F139" s="447"/>
      <c r="G139" s="447"/>
      <c r="H139" s="479"/>
      <c r="I139" s="447"/>
      <c r="J139" s="447"/>
    </row>
    <row r="140" spans="1:10" ht="23.25" customHeight="1">
      <c r="A140" s="369" t="s">
        <v>239</v>
      </c>
      <c r="B140" s="351" t="s">
        <v>240</v>
      </c>
      <c r="C140" s="365"/>
      <c r="D140" s="475"/>
      <c r="E140" s="475"/>
      <c r="F140" s="476"/>
      <c r="G140" s="475"/>
      <c r="H140" s="475"/>
      <c r="I140" s="445">
        <f>E140+F140+G140</f>
        <v>0</v>
      </c>
      <c r="J140" s="446">
        <f>D140-I140</f>
        <v>0</v>
      </c>
    </row>
    <row r="141" spans="1:10" ht="23.25" customHeight="1">
      <c r="A141" s="369" t="s">
        <v>241</v>
      </c>
      <c r="B141" s="363" t="s">
        <v>242</v>
      </c>
      <c r="C141" s="366"/>
      <c r="D141" s="591"/>
      <c r="E141" s="591"/>
      <c r="F141" s="592"/>
      <c r="G141" s="591"/>
      <c r="H141" s="591"/>
      <c r="I141" s="508">
        <f>E141+F141+G141</f>
        <v>0</v>
      </c>
      <c r="J141" s="593">
        <f>D141-I141</f>
        <v>0</v>
      </c>
    </row>
    <row r="142" spans="1:10" ht="23.25" customHeight="1">
      <c r="A142" s="367" t="s">
        <v>243</v>
      </c>
      <c r="B142" s="364" t="s">
        <v>131</v>
      </c>
      <c r="C142" s="368" t="s">
        <v>213</v>
      </c>
      <c r="D142" s="436">
        <f aca="true" t="shared" si="6" ref="D142:I142">D144+D145</f>
        <v>0</v>
      </c>
      <c r="E142" s="436">
        <f t="shared" si="6"/>
        <v>0</v>
      </c>
      <c r="F142" s="436">
        <f t="shared" si="6"/>
        <v>0</v>
      </c>
      <c r="G142" s="436">
        <f t="shared" si="6"/>
        <v>0</v>
      </c>
      <c r="H142" s="436">
        <f t="shared" si="6"/>
        <v>0</v>
      </c>
      <c r="I142" s="436">
        <f t="shared" si="6"/>
        <v>0</v>
      </c>
      <c r="J142" s="439">
        <f>D142-I142</f>
        <v>0</v>
      </c>
    </row>
    <row r="143" spans="1:10" ht="12.75" customHeight="1">
      <c r="A143" s="307" t="s">
        <v>20</v>
      </c>
      <c r="B143" s="348"/>
      <c r="C143" s="349"/>
      <c r="D143" s="472"/>
      <c r="E143" s="448"/>
      <c r="F143" s="447"/>
      <c r="G143" s="447"/>
      <c r="H143" s="479"/>
      <c r="I143" s="447"/>
      <c r="J143" s="447"/>
    </row>
    <row r="144" spans="1:10" ht="23.25" customHeight="1">
      <c r="A144" s="369" t="s">
        <v>244</v>
      </c>
      <c r="B144" s="351" t="s">
        <v>245</v>
      </c>
      <c r="C144" s="365"/>
      <c r="D144" s="475"/>
      <c r="E144" s="475"/>
      <c r="F144" s="476"/>
      <c r="G144" s="475"/>
      <c r="H144" s="475"/>
      <c r="I144" s="445">
        <f>E144+F144+G144</f>
        <v>0</v>
      </c>
      <c r="J144" s="446">
        <f>D144-I144</f>
        <v>0</v>
      </c>
    </row>
    <row r="145" spans="1:10" ht="23.25" customHeight="1" thickBot="1">
      <c r="A145" s="370" t="s">
        <v>246</v>
      </c>
      <c r="B145" s="371" t="s">
        <v>247</v>
      </c>
      <c r="C145" s="315"/>
      <c r="D145" s="456"/>
      <c r="E145" s="456"/>
      <c r="F145" s="461"/>
      <c r="G145" s="456"/>
      <c r="H145" s="456"/>
      <c r="I145" s="457">
        <f>E145+F145+G145</f>
        <v>0</v>
      </c>
      <c r="J145" s="462">
        <f>D145-I145</f>
        <v>0</v>
      </c>
    </row>
    <row r="146" spans="1:10" ht="12.75">
      <c r="A146" s="372"/>
      <c r="B146" s="373"/>
      <c r="C146" s="373"/>
      <c r="D146" s="339"/>
      <c r="E146" s="339"/>
      <c r="F146" s="339"/>
      <c r="G146" s="339"/>
      <c r="H146" s="339"/>
      <c r="I146" s="339"/>
      <c r="J146" s="339"/>
    </row>
    <row r="147" spans="1:10" ht="22.5" customHeight="1">
      <c r="A147" s="538" t="s">
        <v>248</v>
      </c>
      <c r="B147" s="375"/>
      <c r="C147" s="375"/>
      <c r="D147" s="339"/>
      <c r="F147" s="539" t="s">
        <v>287</v>
      </c>
      <c r="G147" s="339"/>
      <c r="H147" s="339"/>
      <c r="I147" s="339"/>
      <c r="J147" s="339"/>
    </row>
    <row r="148" spans="1:10" ht="9.75" customHeight="1">
      <c r="A148" s="271" t="s">
        <v>285</v>
      </c>
      <c r="B148" s="271"/>
      <c r="C148" s="271"/>
      <c r="D148" s="272"/>
      <c r="F148" s="540" t="s">
        <v>288</v>
      </c>
      <c r="G148" s="377"/>
      <c r="H148" s="377"/>
      <c r="I148" s="377"/>
      <c r="J148" s="377"/>
    </row>
    <row r="149" spans="5:10" ht="12.75" customHeight="1">
      <c r="E149" s="377"/>
      <c r="F149" s="377"/>
      <c r="G149" s="374"/>
      <c r="H149" s="374"/>
      <c r="I149" s="377"/>
      <c r="J149" s="377"/>
    </row>
    <row r="150" spans="1:10" ht="12.75" customHeight="1">
      <c r="A150" s="534" t="s">
        <v>252</v>
      </c>
      <c r="B150" s="271"/>
      <c r="C150" s="271"/>
      <c r="D150" s="272"/>
      <c r="E150" s="377"/>
      <c r="F150" s="377"/>
      <c r="G150" s="377"/>
      <c r="H150" s="377"/>
      <c r="I150" s="377"/>
      <c r="J150" s="377"/>
    </row>
    <row r="151" spans="1:10" ht="9.75" customHeight="1">
      <c r="A151" s="271" t="s">
        <v>286</v>
      </c>
      <c r="B151" s="271"/>
      <c r="C151" s="271"/>
      <c r="D151" s="272"/>
      <c r="E151" s="377"/>
      <c r="F151" s="377"/>
      <c r="G151" s="377"/>
      <c r="H151" s="377"/>
      <c r="I151" s="377"/>
      <c r="J151" s="377"/>
    </row>
    <row r="152" spans="4:10" ht="28.5" customHeight="1">
      <c r="D152" s="535" t="s">
        <v>281</v>
      </c>
      <c r="E152" s="378"/>
      <c r="F152" s="378"/>
      <c r="G152" s="379"/>
      <c r="H152" s="321"/>
      <c r="I152" s="286"/>
      <c r="J152" s="287"/>
    </row>
    <row r="153" spans="4:8" ht="11.25" customHeight="1">
      <c r="D153" s="377"/>
      <c r="E153" s="377"/>
      <c r="F153" s="377"/>
      <c r="G153" s="378" t="s">
        <v>255</v>
      </c>
      <c r="H153" s="260"/>
    </row>
    <row r="154" spans="4:8" ht="26.25" customHeight="1">
      <c r="D154" s="380" t="s">
        <v>140</v>
      </c>
      <c r="E154" s="378"/>
      <c r="F154" s="378"/>
      <c r="G154" s="378"/>
      <c r="H154" s="260"/>
    </row>
    <row r="155" spans="4:8" ht="10.5" customHeight="1">
      <c r="D155" s="378" t="s">
        <v>256</v>
      </c>
      <c r="E155" s="378"/>
      <c r="F155" s="378"/>
      <c r="H155" s="260"/>
    </row>
    <row r="156" spans="1:9" ht="23.25" customHeight="1">
      <c r="A156" s="380" t="s">
        <v>133</v>
      </c>
      <c r="B156" s="261"/>
      <c r="C156" s="261"/>
      <c r="D156" s="261"/>
      <c r="E156" s="261"/>
      <c r="F156" s="261"/>
      <c r="G156" s="261"/>
      <c r="H156" s="261"/>
      <c r="I156" s="261"/>
    </row>
    <row r="157" spans="1:9" ht="12" customHeight="1">
      <c r="A157" s="381" t="s">
        <v>257</v>
      </c>
      <c r="B157" s="261"/>
      <c r="C157" s="382"/>
      <c r="D157" s="339"/>
      <c r="E157" s="339"/>
      <c r="F157" s="339"/>
      <c r="G157" s="261"/>
      <c r="H157" s="261"/>
      <c r="I157" s="261"/>
    </row>
    <row r="158" spans="1:9" ht="9.75" customHeight="1">
      <c r="A158" s="271"/>
      <c r="B158" s="271"/>
      <c r="C158" s="271"/>
      <c r="D158" s="272"/>
      <c r="E158" s="272"/>
      <c r="F158" s="271"/>
      <c r="G158" s="271"/>
      <c r="H158" s="383"/>
      <c r="I158" s="261"/>
    </row>
    <row r="159" spans="1:9" ht="13.5" customHeight="1">
      <c r="A159" s="271" t="s">
        <v>132</v>
      </c>
      <c r="B159" s="271"/>
      <c r="C159" s="271"/>
      <c r="D159" s="374"/>
      <c r="E159" s="384"/>
      <c r="F159" s="384"/>
      <c r="G159" s="384"/>
      <c r="H159" s="385"/>
      <c r="I159" s="385"/>
    </row>
  </sheetData>
  <sheetProtection/>
  <mergeCells count="29">
    <mergeCell ref="A134:A136"/>
    <mergeCell ref="B134:B136"/>
    <mergeCell ref="C134:C136"/>
    <mergeCell ref="E134:I134"/>
    <mergeCell ref="I135:I136"/>
    <mergeCell ref="A106:A108"/>
    <mergeCell ref="B106:B108"/>
    <mergeCell ref="C106:C108"/>
    <mergeCell ref="E106:I106"/>
    <mergeCell ref="I107:I108"/>
    <mergeCell ref="A77:A79"/>
    <mergeCell ref="B77:B79"/>
    <mergeCell ref="C77:C79"/>
    <mergeCell ref="E77:I77"/>
    <mergeCell ref="I78:I79"/>
    <mergeCell ref="A47:A49"/>
    <mergeCell ref="B47:B49"/>
    <mergeCell ref="C47:C49"/>
    <mergeCell ref="I48:I49"/>
    <mergeCell ref="E47:I47"/>
    <mergeCell ref="A1:H1"/>
    <mergeCell ref="A2:H2"/>
    <mergeCell ref="I16:I17"/>
    <mergeCell ref="A15:A17"/>
    <mergeCell ref="C15:C17"/>
    <mergeCell ref="B15:B17"/>
    <mergeCell ref="E15:I15"/>
    <mergeCell ref="F16:F17"/>
    <mergeCell ref="E16:E1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9" man="1"/>
    <brk id="73" max="9" man="1"/>
    <brk id="102" max="9" man="1"/>
    <brk id="1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0">
      <selection activeCell="E31" sqref="E31"/>
    </sheetView>
  </sheetViews>
  <sheetFormatPr defaultColWidth="9.140625" defaultRowHeight="12"/>
  <cols>
    <col min="1" max="1" width="31.421875" style="550" customWidth="1"/>
    <col min="2" max="2" width="13.00390625" style="550" customWidth="1"/>
    <col min="3" max="6" width="13.28125" style="550" customWidth="1"/>
    <col min="7" max="7" width="9.140625" style="550" customWidth="1"/>
    <col min="8" max="8" width="0" style="550" hidden="1" customWidth="1"/>
    <col min="9" max="16384" width="9.140625" style="550" customWidth="1"/>
  </cols>
  <sheetData>
    <row r="1" spans="1:6" ht="16.5" customHeight="1" thickBot="1">
      <c r="A1" s="547"/>
      <c r="B1" s="547"/>
      <c r="C1" s="547"/>
      <c r="D1" s="547"/>
      <c r="E1" s="548" t="s">
        <v>292</v>
      </c>
      <c r="F1" s="549" t="s">
        <v>293</v>
      </c>
    </row>
    <row r="2" spans="1:6" ht="7.5" customHeight="1">
      <c r="A2" s="547"/>
      <c r="B2" s="547"/>
      <c r="C2" s="547"/>
      <c r="D2" s="547"/>
      <c r="E2" s="547"/>
      <c r="F2" s="547"/>
    </row>
    <row r="3" spans="1:6" ht="15">
      <c r="A3" s="652" t="s">
        <v>294</v>
      </c>
      <c r="B3" s="652"/>
      <c r="C3" s="652"/>
      <c r="D3" s="652"/>
      <c r="E3" s="652"/>
      <c r="F3" s="652"/>
    </row>
    <row r="4" spans="1:6" ht="8.25" customHeight="1">
      <c r="A4" s="551"/>
      <c r="B4" s="551"/>
      <c r="C4" s="551"/>
      <c r="D4" s="551"/>
      <c r="E4" s="551"/>
      <c r="F4" s="551"/>
    </row>
    <row r="5" spans="1:6" ht="15" customHeight="1">
      <c r="A5" s="552" t="s">
        <v>295</v>
      </c>
      <c r="B5" s="662" t="s">
        <v>313</v>
      </c>
      <c r="C5" s="662"/>
      <c r="D5" s="662"/>
      <c r="E5" s="662"/>
      <c r="F5" s="553"/>
    </row>
    <row r="6" spans="1:6" ht="11.25" customHeight="1">
      <c r="A6" s="554"/>
      <c r="B6" s="653"/>
      <c r="C6" s="653"/>
      <c r="D6" s="653"/>
      <c r="E6" s="653"/>
      <c r="F6" s="654"/>
    </row>
    <row r="7" spans="1:6" ht="11.25" customHeight="1">
      <c r="A7" s="547"/>
      <c r="B7" s="547"/>
      <c r="C7" s="547"/>
      <c r="D7" s="547"/>
      <c r="E7" s="547"/>
      <c r="F7" s="547"/>
    </row>
    <row r="8" spans="1:6" ht="12.75">
      <c r="A8" s="655" t="s">
        <v>297</v>
      </c>
      <c r="B8" s="657" t="s">
        <v>298</v>
      </c>
      <c r="C8" s="659" t="s">
        <v>299</v>
      </c>
      <c r="D8" s="660"/>
      <c r="E8" s="659" t="s">
        <v>300</v>
      </c>
      <c r="F8" s="661"/>
    </row>
    <row r="9" spans="1:6" ht="27.75" customHeight="1">
      <c r="A9" s="656"/>
      <c r="B9" s="658"/>
      <c r="C9" s="555" t="s">
        <v>301</v>
      </c>
      <c r="D9" s="555" t="s">
        <v>302</v>
      </c>
      <c r="E9" s="555" t="s">
        <v>301</v>
      </c>
      <c r="F9" s="556" t="s">
        <v>302</v>
      </c>
    </row>
    <row r="10" spans="1:6" ht="12.75" customHeight="1" thickBot="1">
      <c r="A10" s="557">
        <v>1</v>
      </c>
      <c r="B10" s="558">
        <v>2</v>
      </c>
      <c r="C10" s="558">
        <v>3</v>
      </c>
      <c r="D10" s="558">
        <v>4</v>
      </c>
      <c r="E10" s="559">
        <v>5</v>
      </c>
      <c r="F10" s="560">
        <v>6</v>
      </c>
    </row>
    <row r="11" spans="1:8" ht="15.75" customHeight="1">
      <c r="A11" s="561" t="s">
        <v>303</v>
      </c>
      <c r="B11" s="581" t="s">
        <v>304</v>
      </c>
      <c r="C11" s="582"/>
      <c r="D11" s="582"/>
      <c r="E11" s="582"/>
      <c r="F11" s="583"/>
      <c r="H11">
        <v>1</v>
      </c>
    </row>
    <row r="12" spans="1:8" ht="14.25" customHeight="1">
      <c r="A12" s="566"/>
      <c r="B12" s="584"/>
      <c r="C12" s="585"/>
      <c r="D12" s="585"/>
      <c r="E12" s="585"/>
      <c r="F12" s="586"/>
      <c r="H12">
        <v>1</v>
      </c>
    </row>
    <row r="13" spans="1:8" ht="14.25" customHeight="1">
      <c r="A13" s="566"/>
      <c r="B13" s="567"/>
      <c r="C13" s="568"/>
      <c r="D13" s="568"/>
      <c r="E13" s="568"/>
      <c r="F13" s="569"/>
      <c r="H13">
        <v>1</v>
      </c>
    </row>
    <row r="14" spans="1:8" ht="14.25" customHeight="1">
      <c r="A14" s="566"/>
      <c r="B14" s="567"/>
      <c r="C14" s="568"/>
      <c r="D14" s="568"/>
      <c r="E14" s="568"/>
      <c r="F14" s="569"/>
      <c r="H14">
        <v>1</v>
      </c>
    </row>
    <row r="15" spans="1:8" ht="14.25" customHeight="1">
      <c r="A15" s="570" t="s">
        <v>305</v>
      </c>
      <c r="B15" s="563"/>
      <c r="C15" s="571">
        <f>SUM(C12:C14)</f>
        <v>0</v>
      </c>
      <c r="D15" s="571">
        <f>SUM(D12:D14)</f>
        <v>0</v>
      </c>
      <c r="E15" s="571">
        <f>SUM(E12:E14)</f>
        <v>0</v>
      </c>
      <c r="F15" s="572">
        <f>SUM(F12:F14)</f>
        <v>0</v>
      </c>
      <c r="H15">
        <v>1</v>
      </c>
    </row>
    <row r="16" spans="1:8" ht="15.75" customHeight="1">
      <c r="A16" s="561" t="s">
        <v>306</v>
      </c>
      <c r="B16" s="573" t="s">
        <v>330</v>
      </c>
      <c r="C16" s="574"/>
      <c r="D16" s="574"/>
      <c r="E16" s="574"/>
      <c r="F16" s="575"/>
      <c r="H16">
        <v>2</v>
      </c>
    </row>
    <row r="17" spans="1:8" ht="14.25" customHeight="1">
      <c r="A17" s="562"/>
      <c r="B17" s="563" t="s">
        <v>327</v>
      </c>
      <c r="C17" s="564"/>
      <c r="D17" s="564"/>
      <c r="E17" s="564">
        <v>3995899.04</v>
      </c>
      <c r="F17" s="565"/>
      <c r="H17">
        <v>2</v>
      </c>
    </row>
    <row r="18" spans="1:8" ht="14.25" customHeight="1">
      <c r="A18" s="566"/>
      <c r="B18" s="563"/>
      <c r="C18" s="568"/>
      <c r="D18" s="568"/>
      <c r="E18" s="568"/>
      <c r="F18" s="569"/>
      <c r="H18">
        <v>2</v>
      </c>
    </row>
    <row r="19" spans="1:8" ht="14.25" customHeight="1">
      <c r="A19" s="566"/>
      <c r="B19" s="567"/>
      <c r="C19" s="568"/>
      <c r="D19" s="568"/>
      <c r="E19" s="568"/>
      <c r="F19" s="569"/>
      <c r="H19">
        <v>2</v>
      </c>
    </row>
    <row r="20" spans="1:8" ht="14.25" customHeight="1">
      <c r="A20" s="570" t="s">
        <v>308</v>
      </c>
      <c r="B20" s="563" t="s">
        <v>327</v>
      </c>
      <c r="C20" s="571">
        <f>SUM(C17:C19)</f>
        <v>0</v>
      </c>
      <c r="D20" s="571">
        <f>SUM(D17:D19)</f>
        <v>0</v>
      </c>
      <c r="E20" s="571">
        <f>SUM(E17:E19)</f>
        <v>3995899.04</v>
      </c>
      <c r="F20" s="572">
        <f>SUM(F17:F19)</f>
        <v>0</v>
      </c>
      <c r="H20">
        <v>2</v>
      </c>
    </row>
    <row r="21" spans="1:8" ht="15.75" customHeight="1">
      <c r="A21" s="561" t="s">
        <v>309</v>
      </c>
      <c r="B21" s="573" t="s">
        <v>310</v>
      </c>
      <c r="C21" s="574"/>
      <c r="D21" s="574" t="s">
        <v>213</v>
      </c>
      <c r="E21" s="574"/>
      <c r="F21" s="575" t="s">
        <v>213</v>
      </c>
      <c r="H21">
        <v>3</v>
      </c>
    </row>
    <row r="22" spans="1:8" ht="14.25" customHeight="1">
      <c r="A22" s="562"/>
      <c r="B22" s="563"/>
      <c r="C22" s="585"/>
      <c r="D22" s="574" t="s">
        <v>213</v>
      </c>
      <c r="E22" s="564"/>
      <c r="F22" s="575" t="s">
        <v>213</v>
      </c>
      <c r="H22">
        <v>3</v>
      </c>
    </row>
    <row r="23" spans="1:8" ht="14.25" customHeight="1">
      <c r="A23" s="566"/>
      <c r="B23" s="567"/>
      <c r="C23" s="568"/>
      <c r="D23" s="574" t="s">
        <v>213</v>
      </c>
      <c r="E23" s="568"/>
      <c r="F23" s="575" t="s">
        <v>213</v>
      </c>
      <c r="H23">
        <v>3</v>
      </c>
    </row>
    <row r="24" spans="1:8" ht="14.25" customHeight="1">
      <c r="A24" s="566"/>
      <c r="B24" s="567"/>
      <c r="C24" s="568"/>
      <c r="D24" s="574" t="s">
        <v>213</v>
      </c>
      <c r="E24" s="568"/>
      <c r="F24" s="575" t="s">
        <v>213</v>
      </c>
      <c r="H24">
        <v>3</v>
      </c>
    </row>
    <row r="25" spans="1:8" ht="14.25" customHeight="1" thickBot="1">
      <c r="A25" s="576" t="s">
        <v>311</v>
      </c>
      <c r="B25" s="577"/>
      <c r="C25" s="571">
        <f>SUM(C22:C24)</f>
        <v>0</v>
      </c>
      <c r="D25" s="574" t="s">
        <v>213</v>
      </c>
      <c r="E25" s="571">
        <f>SUM(E22:E24)</f>
        <v>0</v>
      </c>
      <c r="F25" s="578" t="s">
        <v>213</v>
      </c>
      <c r="H25">
        <v>3</v>
      </c>
    </row>
    <row r="26" spans="1:8" ht="18" customHeight="1" thickBot="1">
      <c r="A26" s="579" t="s">
        <v>312</v>
      </c>
      <c r="B26" s="580" t="s">
        <v>327</v>
      </c>
      <c r="C26" s="587">
        <f>C15+C20+C25</f>
        <v>0</v>
      </c>
      <c r="D26" s="587">
        <f>D15+D20</f>
        <v>0</v>
      </c>
      <c r="E26" s="587">
        <f>E15+E20+E25+E16</f>
        <v>3995899.04</v>
      </c>
      <c r="F26" s="588">
        <f>F15+F20</f>
        <v>0</v>
      </c>
      <c r="H26">
        <v>4</v>
      </c>
    </row>
    <row r="28" spans="5:6" ht="12.75">
      <c r="E28" s="595"/>
      <c r="F28" s="595"/>
    </row>
    <row r="29" spans="4:5" ht="12.75">
      <c r="D29" s="550">
        <v>211</v>
      </c>
      <c r="E29" s="550">
        <v>3099670.77</v>
      </c>
    </row>
    <row r="30" spans="4:5" ht="12.75">
      <c r="D30" s="550">
        <v>213</v>
      </c>
      <c r="E30" s="550">
        <v>896178.27</v>
      </c>
    </row>
    <row r="31" spans="4:5" ht="12.75">
      <c r="D31" s="550">
        <v>212</v>
      </c>
      <c r="E31" s="550">
        <v>50</v>
      </c>
    </row>
    <row r="32" ht="12.75">
      <c r="D32" s="550">
        <v>223</v>
      </c>
    </row>
    <row r="33" ht="12.75">
      <c r="D33" s="550">
        <v>222</v>
      </c>
    </row>
    <row r="34" ht="12.75">
      <c r="D34" s="550">
        <v>310</v>
      </c>
    </row>
    <row r="35" spans="4:6" ht="12.75">
      <c r="D35" s="550" t="s">
        <v>329</v>
      </c>
      <c r="E35" s="550">
        <f>E29+E30+E31+E32+E33+E34</f>
        <v>3995899.04</v>
      </c>
      <c r="F35" s="550">
        <f>F29+F30+F31+F32+F33</f>
        <v>0</v>
      </c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3">
      <selection activeCell="E30" sqref="E30"/>
    </sheetView>
  </sheetViews>
  <sheetFormatPr defaultColWidth="9.140625" defaultRowHeight="12"/>
  <cols>
    <col min="1" max="1" width="31.421875" style="550" customWidth="1"/>
    <col min="2" max="2" width="13.00390625" style="550" customWidth="1"/>
    <col min="3" max="6" width="13.28125" style="550" customWidth="1"/>
    <col min="7" max="7" width="9.140625" style="550" customWidth="1"/>
    <col min="8" max="8" width="0" style="550" hidden="1" customWidth="1"/>
    <col min="9" max="16384" width="9.140625" style="550" customWidth="1"/>
  </cols>
  <sheetData>
    <row r="1" spans="1:6" ht="16.5" customHeight="1" thickBot="1">
      <c r="A1" s="547"/>
      <c r="B1" s="547"/>
      <c r="C1" s="547"/>
      <c r="D1" s="547"/>
      <c r="E1" s="548" t="s">
        <v>292</v>
      </c>
      <c r="F1" s="549" t="s">
        <v>293</v>
      </c>
    </row>
    <row r="2" spans="1:6" ht="7.5" customHeight="1">
      <c r="A2" s="547"/>
      <c r="B2" s="547"/>
      <c r="C2" s="547"/>
      <c r="D2" s="547"/>
      <c r="E2" s="547"/>
      <c r="F2" s="547"/>
    </row>
    <row r="3" spans="1:6" ht="15">
      <c r="A3" s="652" t="s">
        <v>294</v>
      </c>
      <c r="B3" s="652"/>
      <c r="C3" s="652"/>
      <c r="D3" s="652"/>
      <c r="E3" s="652"/>
      <c r="F3" s="652"/>
    </row>
    <row r="4" spans="1:6" ht="8.25" customHeight="1">
      <c r="A4" s="551"/>
      <c r="B4" s="551"/>
      <c r="C4" s="551"/>
      <c r="D4" s="551"/>
      <c r="E4" s="551"/>
      <c r="F4" s="551"/>
    </row>
    <row r="5" spans="1:6" ht="15" customHeight="1">
      <c r="A5" s="552" t="s">
        <v>295</v>
      </c>
      <c r="B5" s="662" t="s">
        <v>296</v>
      </c>
      <c r="C5" s="662"/>
      <c r="D5" s="662"/>
      <c r="E5" s="662"/>
      <c r="F5" s="553"/>
    </row>
    <row r="6" spans="1:6" ht="11.25" customHeight="1">
      <c r="A6" s="554"/>
      <c r="B6" s="653"/>
      <c r="C6" s="653"/>
      <c r="D6" s="653"/>
      <c r="E6" s="653"/>
      <c r="F6" s="654"/>
    </row>
    <row r="7" spans="1:6" ht="11.25" customHeight="1">
      <c r="A7" s="547"/>
      <c r="B7" s="547"/>
      <c r="C7" s="547"/>
      <c r="D7" s="547"/>
      <c r="E7" s="547"/>
      <c r="F7" s="547"/>
    </row>
    <row r="8" spans="1:6" ht="12.75">
      <c r="A8" s="655" t="s">
        <v>297</v>
      </c>
      <c r="B8" s="657" t="s">
        <v>298</v>
      </c>
      <c r="C8" s="659" t="s">
        <v>299</v>
      </c>
      <c r="D8" s="660"/>
      <c r="E8" s="659" t="s">
        <v>300</v>
      </c>
      <c r="F8" s="661"/>
    </row>
    <row r="9" spans="1:6" ht="27.75" customHeight="1">
      <c r="A9" s="656"/>
      <c r="B9" s="658"/>
      <c r="C9" s="555" t="s">
        <v>301</v>
      </c>
      <c r="D9" s="555" t="s">
        <v>302</v>
      </c>
      <c r="E9" s="555" t="s">
        <v>301</v>
      </c>
      <c r="F9" s="556" t="s">
        <v>302</v>
      </c>
    </row>
    <row r="10" spans="1:6" ht="12.75" customHeight="1" thickBot="1">
      <c r="A10" s="557">
        <v>1</v>
      </c>
      <c r="B10" s="558">
        <v>2</v>
      </c>
      <c r="C10" s="558">
        <v>3</v>
      </c>
      <c r="D10" s="558">
        <v>4</v>
      </c>
      <c r="E10" s="559">
        <v>5</v>
      </c>
      <c r="F10" s="560">
        <v>6</v>
      </c>
    </row>
    <row r="11" spans="1:8" ht="15.75" customHeight="1">
      <c r="A11" s="561" t="s">
        <v>303</v>
      </c>
      <c r="B11" s="581" t="s">
        <v>304</v>
      </c>
      <c r="C11" s="582"/>
      <c r="D11" s="582"/>
      <c r="E11" s="582"/>
      <c r="F11" s="583"/>
      <c r="H11">
        <v>1</v>
      </c>
    </row>
    <row r="12" spans="1:8" ht="14.25" customHeight="1">
      <c r="A12" s="562"/>
      <c r="B12" s="584"/>
      <c r="C12" s="585"/>
      <c r="D12" s="585"/>
      <c r="E12" s="585"/>
      <c r="F12" s="586"/>
      <c r="H12">
        <v>1</v>
      </c>
    </row>
    <row r="13" spans="1:8" ht="14.25" customHeight="1">
      <c r="A13" s="566"/>
      <c r="B13" s="567"/>
      <c r="C13" s="568"/>
      <c r="D13" s="568"/>
      <c r="E13" s="568"/>
      <c r="F13" s="569"/>
      <c r="H13">
        <v>1</v>
      </c>
    </row>
    <row r="14" spans="1:8" ht="14.25" customHeight="1">
      <c r="A14" s="566"/>
      <c r="B14" s="567"/>
      <c r="C14" s="568"/>
      <c r="D14" s="568"/>
      <c r="E14" s="568"/>
      <c r="F14" s="569"/>
      <c r="H14">
        <v>1</v>
      </c>
    </row>
    <row r="15" spans="1:8" ht="14.25" customHeight="1">
      <c r="A15" s="570" t="s">
        <v>305</v>
      </c>
      <c r="B15" s="563"/>
      <c r="C15" s="571">
        <f>SUM(C12:C14)</f>
        <v>0</v>
      </c>
      <c r="D15" s="571">
        <f>SUM(D12:D14)</f>
        <v>0</v>
      </c>
      <c r="E15" s="571">
        <f>SUM(E12:E14)</f>
        <v>0</v>
      </c>
      <c r="F15" s="572">
        <f>SUM(F12:F14)</f>
        <v>0</v>
      </c>
      <c r="H15">
        <v>1</v>
      </c>
    </row>
    <row r="16" spans="1:8" ht="15.75" customHeight="1">
      <c r="A16" s="561" t="s">
        <v>306</v>
      </c>
      <c r="B16" s="573" t="s">
        <v>307</v>
      </c>
      <c r="C16" s="574"/>
      <c r="D16" s="574"/>
      <c r="E16" s="574"/>
      <c r="F16" s="575"/>
      <c r="H16">
        <v>2</v>
      </c>
    </row>
    <row r="17" spans="1:8" ht="14.25" customHeight="1">
      <c r="A17" s="562"/>
      <c r="B17" s="563" t="s">
        <v>328</v>
      </c>
      <c r="C17" s="564"/>
      <c r="D17" s="564"/>
      <c r="E17" s="564">
        <v>52443.29</v>
      </c>
      <c r="F17" s="565"/>
      <c r="H17">
        <v>2</v>
      </c>
    </row>
    <row r="18" spans="1:8" ht="14.25" customHeight="1">
      <c r="A18" s="566"/>
      <c r="B18" s="567"/>
      <c r="C18" s="568"/>
      <c r="D18" s="568"/>
      <c r="E18" s="568"/>
      <c r="F18" s="569"/>
      <c r="H18">
        <v>2</v>
      </c>
    </row>
    <row r="19" spans="1:8" ht="14.25" customHeight="1">
      <c r="A19" s="566"/>
      <c r="B19" s="567"/>
      <c r="C19" s="568"/>
      <c r="D19" s="568"/>
      <c r="E19" s="568"/>
      <c r="F19" s="569"/>
      <c r="H19">
        <v>2</v>
      </c>
    </row>
    <row r="20" spans="1:8" ht="14.25" customHeight="1">
      <c r="A20" s="570" t="s">
        <v>308</v>
      </c>
      <c r="B20" s="563" t="s">
        <v>328</v>
      </c>
      <c r="C20" s="571">
        <f>SUM(C17:C19)</f>
        <v>0</v>
      </c>
      <c r="D20" s="571">
        <f>SUM(D17:D19)</f>
        <v>0</v>
      </c>
      <c r="E20" s="571">
        <f>SUM(E17:E19)</f>
        <v>52443.29</v>
      </c>
      <c r="F20" s="572">
        <f>SUM(F17:F19)</f>
        <v>0</v>
      </c>
      <c r="H20">
        <v>2</v>
      </c>
    </row>
    <row r="21" spans="1:8" ht="15.75" customHeight="1">
      <c r="A21" s="561" t="s">
        <v>309</v>
      </c>
      <c r="B21" s="573" t="s">
        <v>310</v>
      </c>
      <c r="C21" s="574"/>
      <c r="D21" s="574" t="s">
        <v>213</v>
      </c>
      <c r="E21" s="574"/>
      <c r="F21" s="575" t="s">
        <v>213</v>
      </c>
      <c r="H21">
        <v>3</v>
      </c>
    </row>
    <row r="22" spans="1:8" ht="14.25" customHeight="1">
      <c r="A22" s="562"/>
      <c r="B22" s="563"/>
      <c r="C22" s="585"/>
      <c r="D22" s="574" t="s">
        <v>213</v>
      </c>
      <c r="E22" s="564"/>
      <c r="F22" s="575" t="s">
        <v>213</v>
      </c>
      <c r="H22">
        <v>3</v>
      </c>
    </row>
    <row r="23" spans="1:8" ht="14.25" customHeight="1">
      <c r="A23" s="566"/>
      <c r="B23" s="567"/>
      <c r="C23" s="568"/>
      <c r="D23" s="574" t="s">
        <v>213</v>
      </c>
      <c r="E23" s="568"/>
      <c r="F23" s="575" t="s">
        <v>213</v>
      </c>
      <c r="H23">
        <v>3</v>
      </c>
    </row>
    <row r="24" spans="1:8" ht="14.25" customHeight="1">
      <c r="A24" s="566"/>
      <c r="B24" s="567"/>
      <c r="C24" s="568"/>
      <c r="D24" s="574" t="s">
        <v>213</v>
      </c>
      <c r="E24" s="568"/>
      <c r="F24" s="575" t="s">
        <v>213</v>
      </c>
      <c r="H24">
        <v>3</v>
      </c>
    </row>
    <row r="25" spans="1:8" ht="14.25" customHeight="1" thickBot="1">
      <c r="A25" s="576" t="s">
        <v>311</v>
      </c>
      <c r="B25" s="577"/>
      <c r="C25" s="571">
        <f>SUM(C22:C24)</f>
        <v>0</v>
      </c>
      <c r="D25" s="574" t="s">
        <v>213</v>
      </c>
      <c r="E25" s="571">
        <f>SUM(E22:E24)</f>
        <v>0</v>
      </c>
      <c r="F25" s="578" t="s">
        <v>213</v>
      </c>
      <c r="H25">
        <v>3</v>
      </c>
    </row>
    <row r="26" spans="1:8" ht="18" customHeight="1" thickBot="1">
      <c r="A26" s="579" t="s">
        <v>312</v>
      </c>
      <c r="B26" s="580" t="s">
        <v>328</v>
      </c>
      <c r="C26" s="587">
        <f>C15+C20+C25</f>
        <v>0</v>
      </c>
      <c r="D26" s="587">
        <f>D15+D20</f>
        <v>0</v>
      </c>
      <c r="E26" s="587">
        <f>E15+E20+E25</f>
        <v>52443.29</v>
      </c>
      <c r="F26" s="588">
        <f>F15+F20</f>
        <v>0</v>
      </c>
      <c r="H26">
        <v>4</v>
      </c>
    </row>
    <row r="28" spans="4:5" ht="12.75">
      <c r="D28" s="550">
        <v>211</v>
      </c>
      <c r="E28" s="550">
        <v>37504.61</v>
      </c>
    </row>
    <row r="29" spans="4:5" ht="12.75">
      <c r="D29" s="550">
        <v>213</v>
      </c>
      <c r="E29" s="550">
        <v>8938.68</v>
      </c>
    </row>
    <row r="30" spans="4:5" ht="12.75">
      <c r="D30" s="550">
        <v>221</v>
      </c>
      <c r="E30" s="550">
        <v>6000</v>
      </c>
    </row>
    <row r="33" ht="12.75">
      <c r="E33" s="550">
        <f>E28+E29+E30+E31</f>
        <v>52443.29</v>
      </c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E18" sqref="E18"/>
    </sheetView>
  </sheetViews>
  <sheetFormatPr defaultColWidth="9.140625" defaultRowHeight="12"/>
  <cols>
    <col min="1" max="1" width="31.421875" style="550" customWidth="1"/>
    <col min="2" max="2" width="13.00390625" style="550" customWidth="1"/>
    <col min="3" max="6" width="13.28125" style="550" customWidth="1"/>
    <col min="7" max="7" width="9.140625" style="550" customWidth="1"/>
    <col min="8" max="8" width="0" style="550" hidden="1" customWidth="1"/>
    <col min="9" max="16384" width="9.140625" style="550" customWidth="1"/>
  </cols>
  <sheetData>
    <row r="1" spans="1:6" ht="16.5" customHeight="1" thickBot="1">
      <c r="A1" s="547"/>
      <c r="B1" s="547"/>
      <c r="C1" s="547"/>
      <c r="D1" s="547"/>
      <c r="E1" s="548" t="s">
        <v>292</v>
      </c>
      <c r="F1" s="549" t="s">
        <v>293</v>
      </c>
    </row>
    <row r="2" spans="1:6" ht="7.5" customHeight="1">
      <c r="A2" s="547"/>
      <c r="B2" s="547"/>
      <c r="C2" s="547"/>
      <c r="D2" s="547"/>
      <c r="E2" s="547"/>
      <c r="F2" s="547"/>
    </row>
    <row r="3" spans="1:6" ht="15">
      <c r="A3" s="652" t="s">
        <v>294</v>
      </c>
      <c r="B3" s="652"/>
      <c r="C3" s="652"/>
      <c r="D3" s="652"/>
      <c r="E3" s="652"/>
      <c r="F3" s="652"/>
    </row>
    <row r="4" spans="1:6" ht="8.25" customHeight="1">
      <c r="A4" s="551"/>
      <c r="B4" s="551"/>
      <c r="C4" s="551"/>
      <c r="D4" s="551"/>
      <c r="E4" s="551"/>
      <c r="F4" s="551"/>
    </row>
    <row r="5" spans="1:6" ht="15" customHeight="1">
      <c r="A5" s="552" t="s">
        <v>295</v>
      </c>
      <c r="B5" s="662" t="s">
        <v>314</v>
      </c>
      <c r="C5" s="662"/>
      <c r="D5" s="662"/>
      <c r="E5" s="662"/>
      <c r="F5" s="553"/>
    </row>
    <row r="6" spans="1:6" ht="11.25" customHeight="1">
      <c r="A6" s="554"/>
      <c r="B6" s="653"/>
      <c r="C6" s="653"/>
      <c r="D6" s="653"/>
      <c r="E6" s="653"/>
      <c r="F6" s="654"/>
    </row>
    <row r="7" spans="1:6" ht="11.25" customHeight="1">
      <c r="A7" s="547"/>
      <c r="B7" s="547"/>
      <c r="C7" s="547"/>
      <c r="D7" s="547"/>
      <c r="E7" s="547"/>
      <c r="F7" s="547"/>
    </row>
    <row r="8" spans="1:6" ht="12.75">
      <c r="A8" s="655" t="s">
        <v>297</v>
      </c>
      <c r="B8" s="657" t="s">
        <v>298</v>
      </c>
      <c r="C8" s="659" t="s">
        <v>299</v>
      </c>
      <c r="D8" s="660"/>
      <c r="E8" s="659" t="s">
        <v>300</v>
      </c>
      <c r="F8" s="661"/>
    </row>
    <row r="9" spans="1:6" ht="27.75" customHeight="1">
      <c r="A9" s="656"/>
      <c r="B9" s="658"/>
      <c r="C9" s="555" t="s">
        <v>301</v>
      </c>
      <c r="D9" s="555" t="s">
        <v>302</v>
      </c>
      <c r="E9" s="555" t="s">
        <v>301</v>
      </c>
      <c r="F9" s="556" t="s">
        <v>302</v>
      </c>
    </row>
    <row r="10" spans="1:6" ht="12.75" customHeight="1" thickBot="1">
      <c r="A10" s="557">
        <v>1</v>
      </c>
      <c r="B10" s="558">
        <v>2</v>
      </c>
      <c r="C10" s="558">
        <v>3</v>
      </c>
      <c r="D10" s="558">
        <v>4</v>
      </c>
      <c r="E10" s="559">
        <v>5</v>
      </c>
      <c r="F10" s="560">
        <v>6</v>
      </c>
    </row>
    <row r="11" spans="1:8" ht="15.75" customHeight="1">
      <c r="A11" s="561" t="s">
        <v>303</v>
      </c>
      <c r="B11" s="581" t="s">
        <v>304</v>
      </c>
      <c r="C11" s="582"/>
      <c r="D11" s="582"/>
      <c r="E11" s="582"/>
      <c r="F11" s="583"/>
      <c r="H11">
        <v>1</v>
      </c>
    </row>
    <row r="12" spans="1:8" ht="14.25" customHeight="1">
      <c r="A12" s="562"/>
      <c r="B12" s="584"/>
      <c r="C12" s="585"/>
      <c r="D12" s="585"/>
      <c r="E12" s="585"/>
      <c r="F12" s="586"/>
      <c r="H12">
        <v>1</v>
      </c>
    </row>
    <row r="13" spans="1:8" ht="14.25" customHeight="1">
      <c r="A13" s="566"/>
      <c r="B13" s="567"/>
      <c r="C13" s="568"/>
      <c r="D13" s="568"/>
      <c r="E13" s="568"/>
      <c r="F13" s="569"/>
      <c r="H13">
        <v>1</v>
      </c>
    </row>
    <row r="14" spans="1:8" ht="14.25" customHeight="1">
      <c r="A14" s="566"/>
      <c r="B14" s="567"/>
      <c r="C14" s="568"/>
      <c r="D14" s="568"/>
      <c r="E14" s="568"/>
      <c r="F14" s="569"/>
      <c r="H14">
        <v>1</v>
      </c>
    </row>
    <row r="15" spans="1:8" ht="14.25" customHeight="1">
      <c r="A15" s="570" t="s">
        <v>305</v>
      </c>
      <c r="B15" s="563"/>
      <c r="C15" s="571">
        <f>SUM(C12:C14)</f>
        <v>0</v>
      </c>
      <c r="D15" s="571">
        <f>SUM(D12:D14)</f>
        <v>0</v>
      </c>
      <c r="E15" s="571">
        <f>SUM(E12:E14)</f>
        <v>0</v>
      </c>
      <c r="F15" s="572">
        <f>SUM(F12:F14)</f>
        <v>0</v>
      </c>
      <c r="H15">
        <v>1</v>
      </c>
    </row>
    <row r="16" spans="1:8" ht="15.75" customHeight="1">
      <c r="A16" s="561" t="s">
        <v>306</v>
      </c>
      <c r="B16" s="573" t="s">
        <v>307</v>
      </c>
      <c r="C16" s="574"/>
      <c r="D16" s="574"/>
      <c r="E16" s="574"/>
      <c r="F16" s="575"/>
      <c r="H16">
        <v>2</v>
      </c>
    </row>
    <row r="17" spans="1:8" ht="14.25" customHeight="1">
      <c r="A17" s="562"/>
      <c r="B17" s="563" t="s">
        <v>331</v>
      </c>
      <c r="C17" s="564"/>
      <c r="D17" s="564"/>
      <c r="E17" s="564">
        <v>37874.46</v>
      </c>
      <c r="F17" s="565"/>
      <c r="H17">
        <v>2</v>
      </c>
    </row>
    <row r="18" spans="1:8" ht="14.25" customHeight="1">
      <c r="A18" s="566"/>
      <c r="B18" s="567"/>
      <c r="C18" s="568"/>
      <c r="D18" s="568"/>
      <c r="E18" s="568"/>
      <c r="F18" s="569"/>
      <c r="H18">
        <v>2</v>
      </c>
    </row>
    <row r="19" spans="1:8" ht="14.25" customHeight="1">
      <c r="A19" s="566"/>
      <c r="B19" s="567"/>
      <c r="C19" s="568"/>
      <c r="D19" s="568"/>
      <c r="E19" s="568"/>
      <c r="F19" s="569"/>
      <c r="H19">
        <v>2</v>
      </c>
    </row>
    <row r="20" spans="1:8" ht="14.25" customHeight="1">
      <c r="A20" s="570" t="s">
        <v>308</v>
      </c>
      <c r="B20" s="563" t="s">
        <v>331</v>
      </c>
      <c r="C20" s="571">
        <f>SUM(C17:C19)</f>
        <v>0</v>
      </c>
      <c r="D20" s="571">
        <f>SUM(D17:D19)</f>
        <v>0</v>
      </c>
      <c r="E20" s="571">
        <f>SUM(E17:E19)</f>
        <v>37874.46</v>
      </c>
      <c r="F20" s="572">
        <f>SUM(F17:F19)</f>
        <v>0</v>
      </c>
      <c r="H20">
        <v>2</v>
      </c>
    </row>
    <row r="21" spans="1:8" ht="15.75" customHeight="1">
      <c r="A21" s="561" t="s">
        <v>309</v>
      </c>
      <c r="B21" s="573" t="s">
        <v>310</v>
      </c>
      <c r="C21" s="574"/>
      <c r="D21" s="574" t="s">
        <v>213</v>
      </c>
      <c r="E21" s="574"/>
      <c r="F21" s="575" t="s">
        <v>213</v>
      </c>
      <c r="H21">
        <v>3</v>
      </c>
    </row>
    <row r="22" spans="1:8" ht="14.25" customHeight="1">
      <c r="A22" s="562"/>
      <c r="B22" s="563"/>
      <c r="C22" s="585"/>
      <c r="D22" s="574" t="s">
        <v>213</v>
      </c>
      <c r="E22" s="564"/>
      <c r="F22" s="575" t="s">
        <v>213</v>
      </c>
      <c r="H22">
        <v>3</v>
      </c>
    </row>
    <row r="23" spans="1:8" ht="14.25" customHeight="1">
      <c r="A23" s="566"/>
      <c r="B23" s="567"/>
      <c r="C23" s="568"/>
      <c r="D23" s="574" t="s">
        <v>213</v>
      </c>
      <c r="E23" s="568"/>
      <c r="F23" s="575" t="s">
        <v>213</v>
      </c>
      <c r="H23">
        <v>3</v>
      </c>
    </row>
    <row r="24" spans="1:8" ht="14.25" customHeight="1">
      <c r="A24" s="566"/>
      <c r="B24" s="567"/>
      <c r="C24" s="568"/>
      <c r="D24" s="574" t="s">
        <v>213</v>
      </c>
      <c r="E24" s="568"/>
      <c r="F24" s="575" t="s">
        <v>213</v>
      </c>
      <c r="H24">
        <v>3</v>
      </c>
    </row>
    <row r="25" spans="1:8" ht="14.25" customHeight="1" thickBot="1">
      <c r="A25" s="576" t="s">
        <v>311</v>
      </c>
      <c r="B25" s="577"/>
      <c r="C25" s="571">
        <f>SUM(C22:C24)</f>
        <v>0</v>
      </c>
      <c r="D25" s="574" t="s">
        <v>213</v>
      </c>
      <c r="E25" s="571">
        <f>SUM(E22:E24)</f>
        <v>0</v>
      </c>
      <c r="F25" s="578" t="s">
        <v>213</v>
      </c>
      <c r="H25">
        <v>3</v>
      </c>
    </row>
    <row r="26" spans="1:8" ht="18" customHeight="1" thickBot="1">
      <c r="A26" s="579" t="s">
        <v>312</v>
      </c>
      <c r="B26" s="580" t="s">
        <v>331</v>
      </c>
      <c r="C26" s="587">
        <f>C15+C20+C25</f>
        <v>0</v>
      </c>
      <c r="D26" s="587">
        <f>D15+D20</f>
        <v>0</v>
      </c>
      <c r="E26" s="587">
        <f>E15+E20+E25</f>
        <v>37874.46</v>
      </c>
      <c r="F26" s="588">
        <f>F15+F20</f>
        <v>0</v>
      </c>
      <c r="H26">
        <v>4</v>
      </c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!</cp:lastModifiedBy>
  <cp:lastPrinted>2015-11-05T08:23:38Z</cp:lastPrinted>
  <dcterms:created xsi:type="dcterms:W3CDTF">2012-01-11T13:34:06Z</dcterms:created>
  <dcterms:modified xsi:type="dcterms:W3CDTF">2015-11-05T08:24:11Z</dcterms:modified>
  <cp:category/>
  <cp:version/>
  <cp:contentType/>
  <cp:contentStatus/>
</cp:coreProperties>
</file>